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01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<sst xmlns="http://schemas.openxmlformats.org/spreadsheetml/2006/main" count="160" uniqueCount="134">
  <si>
    <t>Faculty</t>
  </si>
  <si>
    <t>Department</t>
  </si>
  <si>
    <t>Fund Code</t>
  </si>
  <si>
    <t>Allocation (HK$)</t>
  </si>
  <si>
    <t>Total</t>
  </si>
  <si>
    <t>Architecture</t>
  </si>
  <si>
    <t>Real Estate &amp; Construction</t>
  </si>
  <si>
    <t>Urban Planning &amp; Design</t>
  </si>
  <si>
    <t>Arts</t>
  </si>
  <si>
    <t>Chinese</t>
  </si>
  <si>
    <t>Comparative Literature</t>
  </si>
  <si>
    <t>English</t>
  </si>
  <si>
    <t>Japanese Studies</t>
  </si>
  <si>
    <t>Linguistics</t>
  </si>
  <si>
    <t>Music</t>
  </si>
  <si>
    <t>Philosophy</t>
  </si>
  <si>
    <t>Business &amp; Economics</t>
  </si>
  <si>
    <t>Business</t>
  </si>
  <si>
    <t>Economics &amp; Finance</t>
  </si>
  <si>
    <t>Dentistry</t>
  </si>
  <si>
    <t>Faculty of Dentistry</t>
  </si>
  <si>
    <t>Education</t>
  </si>
  <si>
    <t>Education/Curriculum Studies</t>
  </si>
  <si>
    <t>Speech &amp; Hearing Sciences</t>
  </si>
  <si>
    <t>Engineering</t>
  </si>
  <si>
    <t>Civil Engineering</t>
  </si>
  <si>
    <t>Computer Sc. &amp; Info. Sys.</t>
  </si>
  <si>
    <t>Electrical &amp; Electronic Engg.</t>
  </si>
  <si>
    <t>Ind. &amp; Mfg. Systems Engg.</t>
  </si>
  <si>
    <t>Mechanical Engineering</t>
  </si>
  <si>
    <t>Medical Engineering Program</t>
  </si>
  <si>
    <t>Law</t>
  </si>
  <si>
    <t>Faculty of Law</t>
  </si>
  <si>
    <t>Medicine</t>
  </si>
  <si>
    <t>Faculty of Medicine</t>
  </si>
  <si>
    <t>Science</t>
  </si>
  <si>
    <t>Chemistry</t>
  </si>
  <si>
    <t>Earth Sciences</t>
  </si>
  <si>
    <t>Mathematics</t>
  </si>
  <si>
    <t>Physics</t>
  </si>
  <si>
    <t>School of Biological Sciences</t>
  </si>
  <si>
    <t>Statistics &amp; Actuarial Science</t>
  </si>
  <si>
    <t>Social Sciences</t>
  </si>
  <si>
    <t>Politics &amp; Public Admin.</t>
  </si>
  <si>
    <t>Psychology</t>
  </si>
  <si>
    <t>School of Geography</t>
  </si>
  <si>
    <t>Soc. Work &amp; Soc. Admin.</t>
  </si>
  <si>
    <t>Sociology</t>
  </si>
  <si>
    <t>Interdisciplinary &amp; Non-Faculty</t>
  </si>
  <si>
    <t>China General</t>
  </si>
  <si>
    <t>Human Performance</t>
  </si>
  <si>
    <t>Interdisciplinary Approval</t>
  </si>
  <si>
    <t>Journalism</t>
  </si>
  <si>
    <t>Library Science</t>
  </si>
  <si>
    <t>SE / South, E. Asia</t>
  </si>
  <si>
    <t xml:space="preserve"> </t>
  </si>
  <si>
    <t>US</t>
  </si>
  <si>
    <t>UK</t>
  </si>
  <si>
    <t>Total</t>
  </si>
  <si>
    <t>De-selected</t>
  </si>
  <si>
    <t>Dupli-cate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</si>
  <si>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</si>
  <si>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</si>
  <si>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</si>
  <si>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</si>
  <si>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</si>
  <si>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</si>
  <si>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</si>
  <si>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</si>
  <si>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</si>
  <si>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</si>
  <si>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</si>
  <si>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</si>
  <si>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</si>
  <si>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</si>
  <si>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</si>
  <si>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</si>
  <si>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</si>
  <si>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</si>
  <si>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</si>
  <si>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</si>
  <si>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</si>
  <si>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</si>
  <si>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</si>
  <si>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</si>
  <si>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No. of books shipped</t>
  </si>
  <si>
    <t>Actual No. accepted</t>
  </si>
  <si>
    <t>% of Rejection</t>
  </si>
  <si>
    <t>Total Expenditure</t>
  </si>
  <si>
    <t>% of Allocation</t>
  </si>
  <si>
    <t>Titles rejected before shipment</t>
  </si>
  <si>
    <t>Titles absorbed by GL fund</t>
  </si>
  <si>
    <t>1ap58</t>
  </si>
  <si>
    <t>1ap59</t>
  </si>
  <si>
    <t>1apup</t>
  </si>
  <si>
    <t>1ap02</t>
  </si>
  <si>
    <t>1ap83</t>
  </si>
  <si>
    <t>1ap03</t>
  </si>
  <si>
    <t>1ap09</t>
  </si>
  <si>
    <t>1ap98</t>
  </si>
  <si>
    <t>1ap08</t>
  </si>
  <si>
    <t>1ap07</t>
  </si>
  <si>
    <t>1apbu</t>
  </si>
  <si>
    <t>1ap11</t>
  </si>
  <si>
    <t>1apdn</t>
  </si>
  <si>
    <t>1ap52</t>
  </si>
  <si>
    <t>1ap50</t>
  </si>
  <si>
    <t>1ap61</t>
  </si>
  <si>
    <t>1ap65</t>
  </si>
  <si>
    <t>1ap62</t>
  </si>
  <si>
    <t>1ap63</t>
  </si>
  <si>
    <t>1ap64</t>
  </si>
  <si>
    <t>1ap66</t>
  </si>
  <si>
    <t>1aplw</t>
  </si>
  <si>
    <t>1apmd</t>
  </si>
  <si>
    <t>1ap22</t>
  </si>
  <si>
    <t>1ap29</t>
  </si>
  <si>
    <t>1ap24</t>
  </si>
  <si>
    <t>1ap25</t>
  </si>
  <si>
    <t>1apbo</t>
  </si>
  <si>
    <t>1ap17</t>
  </si>
  <si>
    <t>1ap13</t>
  </si>
  <si>
    <t>1ap14</t>
  </si>
  <si>
    <t>1ap05</t>
  </si>
  <si>
    <t>1ap15</t>
  </si>
  <si>
    <t>1ap16</t>
  </si>
  <si>
    <t>1apca</t>
  </si>
  <si>
    <t>1aphp</t>
  </si>
  <si>
    <t>1apgl</t>
  </si>
  <si>
    <t>1apjc</t>
  </si>
  <si>
    <t>1apls</t>
  </si>
  <si>
    <t>1apas</t>
  </si>
  <si>
    <t>July 2010 - June 2011</t>
  </si>
  <si>
    <t>Statistics of YBP Approval Plan Orders from July 2010 - June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</si>
</sst>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m&quot;月&quot;d&quot;日&quot;"/>
    <numFmt numFmtId="177" formatCode="[$-409]d\-mmm\-yy;@"/>
  </numFmts>
  <fonts count="43">
    <font>
      <sz val="11"/>
      <color theme="1"/>
      <name val="Calibri"/>
      <family val="1"/>
    </font>
    <font>
      <sz val="11"/>
      <color indexed="8"/>
      <name val="新細明體"/>
      <family val="1"/>
    </font>
    <font>
      <b/>
      <sz val="11"/>
      <name val="Times New Roman"/>
      <family val="1"/>
    </font>
    <font>
      <sz val="9"/>
      <name val="新細明體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Verdana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0"/>
      <color indexed="8"/>
      <name val="Times New Roman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3"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0" fillId="0" borderId="10" xfId="0" applyBorder="1" applyAlignment="1">
      <alignment horizontal="center" wrapText="1"/>
    </xf>
    <xf numFmtId="0" fontId="5" fillId="0" borderId="11" xfId="0" applyFont="1" applyBorder="1" applyAlignment="1">
      <alignment horizontal="left" vertical="center" indent="1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indent="1"/>
    </xf>
    <xf numFmtId="3" fontId="5" fillId="33" borderId="11" xfId="0" applyNumberFormat="1" applyFont="1" applyFill="1" applyBorder="1" applyAlignment="1">
      <alignment horizontal="right" indent="1"/>
    </xf>
    <xf numFmtId="3" fontId="5" fillId="33" borderId="15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3" fontId="5" fillId="0" borderId="11" xfId="0" applyNumberFormat="1" applyFont="1" applyBorder="1" applyAlignment="1">
      <alignment horizontal="right" indent="1"/>
    </xf>
    <xf numFmtId="3" fontId="5" fillId="0" borderId="16" xfId="0" applyNumberFormat="1" applyFont="1" applyBorder="1" applyAlignment="1">
      <alignment horizontal="right" indent="1"/>
    </xf>
    <xf numFmtId="10" fontId="5" fillId="0" borderId="16" xfId="0" applyNumberFormat="1" applyFont="1" applyBorder="1" applyAlignment="1">
      <alignment horizontal="right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33" borderId="20" xfId="0" applyNumberFormat="1" applyFont="1" applyFill="1" applyBorder="1" applyAlignment="1">
      <alignment horizontal="right" indent="1"/>
    </xf>
    <xf numFmtId="3" fontId="5" fillId="0" borderId="22" xfId="0" applyNumberFormat="1" applyFont="1" applyBorder="1" applyAlignment="1">
      <alignment horizontal="right" indent="1"/>
    </xf>
    <xf numFmtId="3" fontId="5" fillId="0" borderId="23" xfId="0" applyNumberFormat="1" applyFont="1" applyBorder="1" applyAlignment="1">
      <alignment horizontal="right" indent="1"/>
    </xf>
    <xf numFmtId="3" fontId="5" fillId="0" borderId="24" xfId="0" applyNumberFormat="1" applyFont="1" applyBorder="1" applyAlignment="1">
      <alignment horizontal="right" indent="1"/>
    </xf>
    <xf numFmtId="10" fontId="5" fillId="0" borderId="25" xfId="0" applyNumberFormat="1" applyFont="1" applyBorder="1" applyAlignment="1">
      <alignment horizontal="right" indent="1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4" fontId="5" fillId="0" borderId="28" xfId="0" applyNumberFormat="1" applyFont="1" applyBorder="1" applyAlignment="1">
      <alignment horizontal="right" vertical="center" indent="1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right" indent="1"/>
    </xf>
    <xf numFmtId="3" fontId="5" fillId="33" borderId="32" xfId="0" applyNumberFormat="1" applyFont="1" applyFill="1" applyBorder="1" applyAlignment="1">
      <alignment horizontal="right" indent="1"/>
    </xf>
    <xf numFmtId="3" fontId="5" fillId="0" borderId="33" xfId="0" applyNumberFormat="1" applyFont="1" applyBorder="1" applyAlignment="1">
      <alignment horizontal="right" indent="1"/>
    </xf>
    <xf numFmtId="3" fontId="5" fillId="0" borderId="26" xfId="0" applyNumberFormat="1" applyFont="1" applyBorder="1" applyAlignment="1">
      <alignment horizontal="right" indent="1"/>
    </xf>
    <xf numFmtId="10" fontId="5" fillId="0" borderId="34" xfId="0" applyNumberFormat="1" applyFont="1" applyBorder="1" applyAlignment="1">
      <alignment horizontal="right" indent="1"/>
    </xf>
    <xf numFmtId="0" fontId="5" fillId="0" borderId="35" xfId="0" applyFont="1" applyBorder="1" applyAlignment="1">
      <alignment horizontal="left" vertical="center" indent="1"/>
    </xf>
    <xf numFmtId="3" fontId="5" fillId="0" borderId="36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indent="1"/>
    </xf>
    <xf numFmtId="3" fontId="5" fillId="33" borderId="18" xfId="0" applyNumberFormat="1" applyFont="1" applyFill="1" applyBorder="1" applyAlignment="1">
      <alignment horizontal="right" indent="1"/>
    </xf>
    <xf numFmtId="3" fontId="5" fillId="33" borderId="39" xfId="0" applyNumberFormat="1" applyFont="1" applyFill="1" applyBorder="1" applyAlignment="1">
      <alignment horizontal="right" indent="1"/>
    </xf>
    <xf numFmtId="3" fontId="5" fillId="0" borderId="19" xfId="0" applyNumberFormat="1" applyFont="1" applyBorder="1" applyAlignment="1">
      <alignment horizontal="right" indent="1"/>
    </xf>
    <xf numFmtId="3" fontId="5" fillId="0" borderId="18" xfId="0" applyNumberFormat="1" applyFont="1" applyBorder="1" applyAlignment="1">
      <alignment horizontal="right" indent="1"/>
    </xf>
    <xf numFmtId="10" fontId="5" fillId="0" borderId="24" xfId="0" applyNumberFormat="1" applyFont="1" applyBorder="1" applyAlignment="1">
      <alignment horizontal="right" indent="1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3" fontId="5" fillId="33" borderId="43" xfId="0" applyNumberFormat="1" applyFont="1" applyFill="1" applyBorder="1" applyAlignment="1">
      <alignment horizontal="right" indent="1"/>
    </xf>
    <xf numFmtId="3" fontId="5" fillId="0" borderId="29" xfId="0" applyNumberFormat="1" applyFont="1" applyBorder="1" applyAlignment="1">
      <alignment horizontal="right" indent="1"/>
    </xf>
    <xf numFmtId="0" fontId="5" fillId="0" borderId="45" xfId="0" applyFont="1" applyBorder="1" applyAlignment="1">
      <alignment horizontal="left" vertical="center" indent="1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indent="1"/>
    </xf>
    <xf numFmtId="0" fontId="5" fillId="0" borderId="49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3" fontId="5" fillId="0" borderId="51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3" fontId="5" fillId="33" borderId="52" xfId="0" applyNumberFormat="1" applyFont="1" applyFill="1" applyBorder="1" applyAlignment="1">
      <alignment horizontal="right" indent="1"/>
    </xf>
    <xf numFmtId="3" fontId="5" fillId="33" borderId="50" xfId="0" applyNumberFormat="1" applyFont="1" applyFill="1" applyBorder="1" applyAlignment="1">
      <alignment horizontal="right" indent="1"/>
    </xf>
    <xf numFmtId="3" fontId="5" fillId="33" borderId="54" xfId="0" applyNumberFormat="1" applyFont="1" applyFill="1" applyBorder="1" applyAlignment="1">
      <alignment horizontal="right" indent="1"/>
    </xf>
    <xf numFmtId="3" fontId="5" fillId="0" borderId="51" xfId="0" applyNumberFormat="1" applyFont="1" applyBorder="1" applyAlignment="1">
      <alignment horizontal="right" indent="1"/>
    </xf>
    <xf numFmtId="3" fontId="5" fillId="0" borderId="50" xfId="0" applyNumberFormat="1" applyFont="1" applyBorder="1" applyAlignment="1">
      <alignment horizontal="right" indent="1"/>
    </xf>
    <xf numFmtId="3" fontId="5" fillId="0" borderId="55" xfId="0" applyNumberFormat="1" applyFont="1" applyBorder="1" applyAlignment="1">
      <alignment horizontal="right" indent="1"/>
    </xf>
    <xf numFmtId="10" fontId="5" fillId="0" borderId="55" xfId="0" applyNumberFormat="1" applyFont="1" applyBorder="1" applyAlignment="1">
      <alignment horizontal="right" indent="1"/>
    </xf>
    <xf numFmtId="0" fontId="5" fillId="0" borderId="56" xfId="0" applyFont="1" applyBorder="1" applyAlignment="1">
      <alignment horizontal="left" vertical="center" indent="1"/>
    </xf>
    <xf numFmtId="4" fontId="5" fillId="0" borderId="54" xfId="0" applyNumberFormat="1" applyFont="1" applyBorder="1" applyAlignment="1">
      <alignment horizontal="right" vertical="center" indent="1"/>
    </xf>
    <xf numFmtId="3" fontId="5" fillId="0" borderId="57" xfId="0" applyNumberFormat="1" applyFont="1" applyBorder="1" applyAlignment="1">
      <alignment horizontal="right" vertical="center"/>
    </xf>
    <xf numFmtId="3" fontId="5" fillId="33" borderId="47" xfId="0" applyNumberFormat="1" applyFont="1" applyFill="1" applyBorder="1" applyAlignment="1">
      <alignment horizontal="right" indent="1"/>
    </xf>
    <xf numFmtId="3" fontId="5" fillId="33" borderId="45" xfId="0" applyNumberFormat="1" applyFont="1" applyFill="1" applyBorder="1" applyAlignment="1">
      <alignment horizontal="right" indent="1"/>
    </xf>
    <xf numFmtId="3" fontId="5" fillId="33" borderId="58" xfId="0" applyNumberFormat="1" applyFont="1" applyFill="1" applyBorder="1" applyAlignment="1">
      <alignment horizontal="right" indent="1"/>
    </xf>
    <xf numFmtId="3" fontId="5" fillId="0" borderId="46" xfId="0" applyNumberFormat="1" applyFont="1" applyBorder="1" applyAlignment="1">
      <alignment horizontal="right" indent="1"/>
    </xf>
    <xf numFmtId="0" fontId="5" fillId="0" borderId="23" xfId="0" applyFont="1" applyBorder="1" applyAlignment="1">
      <alignment horizontal="left" vertical="center" indent="1"/>
    </xf>
    <xf numFmtId="3" fontId="5" fillId="0" borderId="22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" fontId="5" fillId="0" borderId="60" xfId="0" applyNumberFormat="1" applyFont="1" applyBorder="1" applyAlignment="1">
      <alignment horizontal="right" vertical="center" indent="1"/>
    </xf>
    <xf numFmtId="3" fontId="5" fillId="0" borderId="61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 indent="1"/>
    </xf>
    <xf numFmtId="3" fontId="5" fillId="0" borderId="64" xfId="0" applyNumberFormat="1" applyFont="1" applyBorder="1" applyAlignment="1">
      <alignment horizontal="right" inden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3" fontId="5" fillId="33" borderId="43" xfId="0" applyNumberFormat="1" applyFont="1" applyFill="1" applyBorder="1" applyAlignment="1">
      <alignment horizontal="right" vertical="center" wrapText="1" indent="1"/>
    </xf>
    <xf numFmtId="3" fontId="5" fillId="33" borderId="26" xfId="0" applyNumberFormat="1" applyFont="1" applyFill="1" applyBorder="1" applyAlignment="1">
      <alignment horizontal="right" vertical="center" wrapText="1" indent="1"/>
    </xf>
    <xf numFmtId="3" fontId="5" fillId="33" borderId="32" xfId="0" applyNumberFormat="1" applyFont="1" applyFill="1" applyBorder="1" applyAlignment="1">
      <alignment horizontal="right" vertical="center" wrapText="1" indent="1"/>
    </xf>
    <xf numFmtId="0" fontId="0" fillId="0" borderId="65" xfId="0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5" fillId="7" borderId="15" xfId="0" applyNumberFormat="1" applyFont="1" applyFill="1" applyBorder="1" applyAlignment="1">
      <alignment horizontal="right" indent="1"/>
    </xf>
    <xf numFmtId="3" fontId="5" fillId="7" borderId="66" xfId="0" applyNumberFormat="1" applyFont="1" applyFill="1" applyBorder="1" applyAlignment="1">
      <alignment horizontal="right" indent="1"/>
    </xf>
    <xf numFmtId="3" fontId="5" fillId="7" borderId="32" xfId="0" applyNumberFormat="1" applyFont="1" applyFill="1" applyBorder="1" applyAlignment="1">
      <alignment horizontal="right" indent="1"/>
    </xf>
    <xf numFmtId="3" fontId="5" fillId="7" borderId="54" xfId="0" applyNumberFormat="1" applyFont="1" applyFill="1" applyBorder="1" applyAlignment="1">
      <alignment horizontal="right" indent="1"/>
    </xf>
    <xf numFmtId="3" fontId="5" fillId="7" borderId="39" xfId="0" applyNumberFormat="1" applyFont="1" applyFill="1" applyBorder="1" applyAlignment="1">
      <alignment horizontal="right" indent="1"/>
    </xf>
    <xf numFmtId="3" fontId="5" fillId="7" borderId="67" xfId="0" applyNumberFormat="1" applyFont="1" applyFill="1" applyBorder="1" applyAlignment="1">
      <alignment horizontal="right" indent="1"/>
    </xf>
    <xf numFmtId="3" fontId="5" fillId="7" borderId="68" xfId="0" applyNumberFormat="1" applyFont="1" applyFill="1" applyBorder="1" applyAlignment="1">
      <alignment horizontal="right" indent="1"/>
    </xf>
    <xf numFmtId="3" fontId="5" fillId="7" borderId="58" xfId="0" applyNumberFormat="1" applyFont="1" applyFill="1" applyBorder="1" applyAlignment="1">
      <alignment horizontal="right" indent="1"/>
    </xf>
    <xf numFmtId="3" fontId="5" fillId="7" borderId="28" xfId="0" applyNumberFormat="1" applyFont="1" applyFill="1" applyBorder="1" applyAlignment="1">
      <alignment horizontal="right" indent="1"/>
    </xf>
    <xf numFmtId="3" fontId="5" fillId="7" borderId="28" xfId="0" applyNumberFormat="1" applyFont="1" applyFill="1" applyBorder="1" applyAlignment="1">
      <alignment horizontal="right" vertical="center" indent="1"/>
    </xf>
    <xf numFmtId="3" fontId="5" fillId="7" borderId="69" xfId="0" applyNumberFormat="1" applyFont="1" applyFill="1" applyBorder="1" applyAlignment="1">
      <alignment horizontal="right" indent="1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3" fontId="5" fillId="7" borderId="15" xfId="0" applyNumberFormat="1" applyFont="1" applyFill="1" applyBorder="1" applyAlignment="1">
      <alignment horizontal="right" vertical="center" indent="1"/>
    </xf>
    <xf numFmtId="3" fontId="5" fillId="7" borderId="39" xfId="0" applyNumberFormat="1" applyFont="1" applyFill="1" applyBorder="1" applyAlignment="1">
      <alignment horizontal="right" vertical="center" indent="1"/>
    </xf>
    <xf numFmtId="3" fontId="5" fillId="7" borderId="32" xfId="0" applyNumberFormat="1" applyFont="1" applyFill="1" applyBorder="1" applyAlignment="1">
      <alignment horizontal="right" vertical="center" indent="1"/>
    </xf>
    <xf numFmtId="3" fontId="5" fillId="7" borderId="58" xfId="0" applyNumberFormat="1" applyFont="1" applyFill="1" applyBorder="1" applyAlignment="1">
      <alignment horizontal="right" vertical="center" indent="1"/>
    </xf>
    <xf numFmtId="3" fontId="5" fillId="7" borderId="54" xfId="0" applyNumberFormat="1" applyFont="1" applyFill="1" applyBorder="1" applyAlignment="1">
      <alignment horizontal="right" vertical="center" indent="1"/>
    </xf>
    <xf numFmtId="3" fontId="5" fillId="7" borderId="60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34" borderId="14" xfId="0" applyNumberFormat="1" applyFont="1" applyFill="1" applyBorder="1" applyAlignment="1">
      <alignment horizontal="right" vertical="center" indent="1"/>
    </xf>
    <xf numFmtId="3" fontId="5" fillId="0" borderId="21" xfId="0" applyNumberFormat="1" applyFont="1" applyBorder="1" applyAlignment="1">
      <alignment horizontal="right" vertical="center" indent="1"/>
    </xf>
    <xf numFmtId="3" fontId="5" fillId="34" borderId="21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Border="1" applyAlignment="1">
      <alignment horizontal="right" vertical="center" indent="1"/>
    </xf>
    <xf numFmtId="3" fontId="5" fillId="34" borderId="44" xfId="0" applyNumberFormat="1" applyFont="1" applyFill="1" applyBorder="1" applyAlignment="1">
      <alignment horizontal="right" vertical="center" indent="1"/>
    </xf>
    <xf numFmtId="3" fontId="5" fillId="0" borderId="53" xfId="0" applyNumberFormat="1" applyFont="1" applyBorder="1" applyAlignment="1">
      <alignment horizontal="right" vertical="center" indent="1"/>
    </xf>
    <xf numFmtId="3" fontId="5" fillId="34" borderId="53" xfId="0" applyNumberFormat="1" applyFont="1" applyFill="1" applyBorder="1" applyAlignment="1">
      <alignment horizontal="right" vertical="center" indent="1"/>
    </xf>
    <xf numFmtId="3" fontId="5" fillId="0" borderId="62" xfId="0" applyNumberFormat="1" applyFont="1" applyBorder="1" applyAlignment="1">
      <alignment horizontal="right" vertical="center" indent="1"/>
    </xf>
    <xf numFmtId="10" fontId="5" fillId="0" borderId="72" xfId="0" applyNumberFormat="1" applyFont="1" applyBorder="1" applyAlignment="1">
      <alignment horizontal="right" indent="1"/>
    </xf>
    <xf numFmtId="10" fontId="5" fillId="0" borderId="73" xfId="0" applyNumberFormat="1" applyFont="1" applyBorder="1" applyAlignment="1">
      <alignment horizontal="right" vertical="center" indent="1"/>
    </xf>
    <xf numFmtId="10" fontId="5" fillId="0" borderId="74" xfId="0" applyNumberFormat="1" applyFont="1" applyBorder="1" applyAlignment="1">
      <alignment horizontal="right" vertical="center" indent="1"/>
    </xf>
    <xf numFmtId="0" fontId="5" fillId="0" borderId="75" xfId="0" applyFont="1" applyBorder="1" applyAlignment="1">
      <alignment horizontal="right" vertical="center" indent="1"/>
    </xf>
    <xf numFmtId="0" fontId="5" fillId="0" borderId="76" xfId="0" applyFont="1" applyBorder="1" applyAlignment="1">
      <alignment horizontal="right" vertical="center" indent="1"/>
    </xf>
    <xf numFmtId="0" fontId="5" fillId="0" borderId="77" xfId="0" applyFont="1" applyBorder="1" applyAlignment="1">
      <alignment horizontal="right" vertical="center" indent="1"/>
    </xf>
    <xf numFmtId="0" fontId="5" fillId="0" borderId="78" xfId="0" applyFont="1" applyBorder="1" applyAlignment="1">
      <alignment horizontal="right" vertical="center" indent="1"/>
    </xf>
    <xf numFmtId="0" fontId="5" fillId="0" borderId="79" xfId="0" applyFont="1" applyBorder="1" applyAlignment="1">
      <alignment horizontal="right" vertical="center" indent="1"/>
    </xf>
    <xf numFmtId="0" fontId="5" fillId="0" borderId="80" xfId="0" applyFont="1" applyBorder="1" applyAlignment="1">
      <alignment horizontal="right" vertical="center" indent="1"/>
    </xf>
    <xf numFmtId="0" fontId="5" fillId="0" borderId="77" xfId="0" applyFont="1" applyBorder="1" applyAlignment="1">
      <alignment horizontal="right" vertical="center" wrapText="1" indent="1"/>
    </xf>
    <xf numFmtId="0" fontId="5" fillId="0" borderId="81" xfId="0" applyFont="1" applyBorder="1" applyAlignment="1">
      <alignment horizontal="right" vertical="center" indent="1"/>
    </xf>
    <xf numFmtId="3" fontId="5" fillId="0" borderId="48" xfId="0" applyNumberFormat="1" applyFont="1" applyBorder="1" applyAlignment="1">
      <alignment horizontal="right" vertical="center" indent="1"/>
    </xf>
    <xf numFmtId="3" fontId="5" fillId="34" borderId="48" xfId="0" applyNumberFormat="1" applyFont="1" applyFill="1" applyBorder="1" applyAlignment="1">
      <alignment horizontal="right" vertical="center" indent="1"/>
    </xf>
    <xf numFmtId="3" fontId="5" fillId="0" borderId="82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5" fillId="0" borderId="71" xfId="0" applyNumberFormat="1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wrapText="1"/>
    </xf>
    <xf numFmtId="0" fontId="0" fillId="0" borderId="71" xfId="0" applyBorder="1" applyAlignment="1">
      <alignment horizontal="center" vertical="center" wrapText="1"/>
    </xf>
    <xf numFmtId="10" fontId="5" fillId="0" borderId="71" xfId="0" applyNumberFormat="1" applyFont="1" applyBorder="1" applyAlignment="1">
      <alignment horizontal="center" wrapText="1"/>
    </xf>
    <xf numFmtId="0" fontId="6" fillId="0" borderId="71" xfId="0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3" fontId="5" fillId="0" borderId="11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/>
    </xf>
    <xf numFmtId="0" fontId="5" fillId="0" borderId="83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18" xfId="0" applyNumberFormat="1" applyFont="1" applyBorder="1" applyAlignment="1">
      <alignment horizontal="right" vertical="center" indent="1"/>
    </xf>
    <xf numFmtId="4" fontId="5" fillId="0" borderId="23" xfId="0" applyNumberFormat="1" applyFont="1" applyBorder="1" applyAlignment="1">
      <alignment horizontal="right" vertical="center" indent="1"/>
    </xf>
    <xf numFmtId="4" fontId="5" fillId="0" borderId="50" xfId="0" applyNumberFormat="1" applyFont="1" applyBorder="1" applyAlignment="1">
      <alignment horizontal="right" vertical="center" indent="1"/>
    </xf>
    <xf numFmtId="4" fontId="5" fillId="0" borderId="45" xfId="0" applyNumberFormat="1" applyFont="1" applyBorder="1" applyAlignment="1">
      <alignment horizontal="right" vertical="center" indent="1"/>
    </xf>
    <xf numFmtId="4" fontId="5" fillId="0" borderId="27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wrapText="1" indent="1"/>
    </xf>
    <xf numFmtId="4" fontId="5" fillId="0" borderId="72" xfId="0" applyNumberFormat="1" applyFont="1" applyBorder="1" applyAlignment="1">
      <alignment horizontal="right" vertical="center" indent="1"/>
    </xf>
    <xf numFmtId="0" fontId="5" fillId="0" borderId="8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3" fontId="5" fillId="0" borderId="6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wrapText="1"/>
    </xf>
    <xf numFmtId="0" fontId="0" fillId="0" borderId="60" xfId="0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1" xfId="0" applyBorder="1" applyAlignment="1">
      <alignment vertical="center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5" fillId="7" borderId="91" xfId="0" applyNumberFormat="1" applyFont="1" applyFill="1" applyBorder="1" applyAlignment="1">
      <alignment horizontal="center" vertical="center" wrapText="1"/>
    </xf>
    <xf numFmtId="3" fontId="5" fillId="7" borderId="89" xfId="0" applyNumberFormat="1" applyFont="1" applyFill="1" applyBorder="1" applyAlignment="1">
      <alignment horizontal="center" vertical="center" wrapText="1"/>
    </xf>
    <xf numFmtId="3" fontId="5" fillId="7" borderId="6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wrapText="1"/>
    </xf>
    <xf numFmtId="0" fontId="5" fillId="0" borderId="92" xfId="0" applyFont="1" applyBorder="1" applyAlignment="1">
      <alignment horizontal="left" vertical="center" indent="1"/>
    </xf>
    <xf numFmtId="0" fontId="5" fillId="0" borderId="85" xfId="0" applyFont="1" applyBorder="1" applyAlignment="1">
      <alignment horizontal="left" vertical="center" indent="1"/>
    </xf>
    <xf numFmtId="0" fontId="5" fillId="0" borderId="93" xfId="0" applyFont="1" applyBorder="1" applyAlignment="1">
      <alignment horizontal="left" vertical="center" indent="1"/>
    </xf>
    <xf numFmtId="4" fontId="5" fillId="0" borderId="88" xfId="0" applyNumberFormat="1" applyFont="1" applyBorder="1" applyAlignment="1">
      <alignment horizontal="right" vertical="center" indent="1"/>
    </xf>
    <xf numFmtId="4" fontId="5" fillId="0" borderId="89" xfId="0" applyNumberFormat="1" applyFont="1" applyBorder="1" applyAlignment="1">
      <alignment horizontal="right" vertical="center" indent="1"/>
    </xf>
    <xf numFmtId="4" fontId="5" fillId="0" borderId="28" xfId="0" applyNumberFormat="1" applyFont="1" applyBorder="1" applyAlignment="1">
      <alignment horizontal="right" vertical="center" indent="1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10" fontId="5" fillId="0" borderId="97" xfId="0" applyNumberFormat="1" applyFont="1" applyBorder="1" applyAlignment="1">
      <alignment horizontal="right" vertical="center" indent="1"/>
    </xf>
    <xf numFmtId="10" fontId="5" fillId="0" borderId="98" xfId="0" applyNumberFormat="1" applyFont="1" applyBorder="1" applyAlignment="1">
      <alignment horizontal="right" vertical="center" indent="1"/>
    </xf>
    <xf numFmtId="0" fontId="0" fillId="0" borderId="99" xfId="0" applyBorder="1" applyAlignment="1">
      <alignment horizontal="right" vertical="center" indent="1"/>
    </xf>
    <xf numFmtId="0" fontId="5" fillId="0" borderId="100" xfId="0" applyFont="1" applyBorder="1" applyAlignment="1">
      <alignment horizontal="left" vertical="center" indent="1"/>
    </xf>
    <xf numFmtId="0" fontId="0" fillId="0" borderId="8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4" fontId="5" fillId="0" borderId="101" xfId="0" applyNumberFormat="1" applyFont="1" applyBorder="1" applyAlignment="1">
      <alignment horizontal="right" vertical="center" indent="1"/>
    </xf>
    <xf numFmtId="10" fontId="5" fillId="0" borderId="102" xfId="0" applyNumberFormat="1" applyFont="1" applyBorder="1" applyAlignment="1">
      <alignment horizontal="right" vertical="center" wrapText="1" indent="1"/>
    </xf>
    <xf numFmtId="0" fontId="0" fillId="0" borderId="98" xfId="0" applyBorder="1" applyAlignment="1">
      <alignment horizontal="right" vertical="center" wrapText="1" indent="1"/>
    </xf>
    <xf numFmtId="0" fontId="0" fillId="0" borderId="99" xfId="0" applyBorder="1" applyAlignment="1">
      <alignment horizontal="right" vertical="center" wrapText="1" indent="1"/>
    </xf>
    <xf numFmtId="0" fontId="5" fillId="0" borderId="103" xfId="0" applyFont="1" applyBorder="1" applyAlignment="1">
      <alignment horizontal="left" vertical="center" wrapText="1" indent="1"/>
    </xf>
    <xf numFmtId="0" fontId="5" fillId="0" borderId="93" xfId="0" applyFont="1" applyBorder="1" applyAlignment="1">
      <alignment horizontal="left" vertical="center" wrapText="1" indent="1"/>
    </xf>
    <xf numFmtId="10" fontId="5" fillId="0" borderId="102" xfId="0" applyNumberFormat="1" applyFont="1" applyBorder="1" applyAlignment="1">
      <alignment horizontal="right" vertical="center" indent="1"/>
    </xf>
    <xf numFmtId="0" fontId="5" fillId="0" borderId="103" xfId="0" applyFont="1" applyBorder="1" applyAlignment="1">
      <alignment horizontal="left" vertical="center" indent="1"/>
    </xf>
    <xf numFmtId="4" fontId="5" fillId="0" borderId="58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10" fontId="0" fillId="0" borderId="99" xfId="0" applyNumberFormat="1" applyBorder="1" applyAlignment="1">
      <alignment horizontal="right" vertical="center" wrapText="1" indent="1"/>
    </xf>
    <xf numFmtId="0" fontId="5" fillId="0" borderId="104" xfId="0" applyFont="1" applyBorder="1" applyAlignment="1">
      <alignment horizontal="left" vertical="center" indent="1"/>
    </xf>
    <xf numFmtId="0" fontId="5" fillId="0" borderId="105" xfId="0" applyFont="1" applyBorder="1" applyAlignment="1">
      <alignment horizontal="left" vertical="center" indent="1"/>
    </xf>
    <xf numFmtId="4" fontId="5" fillId="0" borderId="101" xfId="0" applyNumberFormat="1" applyFont="1" applyBorder="1" applyAlignment="1">
      <alignment horizontal="right" vertical="center" wrapText="1" indent="1"/>
    </xf>
    <xf numFmtId="0" fontId="0" fillId="0" borderId="89" xfId="0" applyBorder="1" applyAlignment="1">
      <alignment horizontal="right" vertical="center" wrapText="1" indent="1"/>
    </xf>
    <xf numFmtId="0" fontId="0" fillId="0" borderId="28" xfId="0" applyBorder="1" applyAlignment="1">
      <alignment horizontal="right" vertical="center" wrapText="1" indent="1"/>
    </xf>
    <xf numFmtId="4" fontId="5" fillId="0" borderId="89" xfId="0" applyNumberFormat="1" applyFont="1" applyBorder="1" applyAlignment="1">
      <alignment horizontal="right" vertical="center" wrapText="1" indent="1"/>
    </xf>
    <xf numFmtId="4" fontId="5" fillId="0" borderId="28" xfId="0" applyNumberFormat="1" applyFont="1" applyBorder="1" applyAlignment="1">
      <alignment horizontal="right" vertical="center" wrapText="1" indent="1"/>
    </xf>
    <xf numFmtId="0" fontId="5" fillId="0" borderId="100" xfId="0" applyFont="1" applyBorder="1" applyAlignment="1">
      <alignment horizontal="left" vertical="center" wrapText="1" indent="1"/>
    </xf>
    <xf numFmtId="0" fontId="5" fillId="0" borderId="85" xfId="0" applyFont="1" applyBorder="1" applyAlignment="1">
      <alignment horizontal="left" vertical="center" wrapText="1" indent="1"/>
    </xf>
    <xf numFmtId="0" fontId="0" fillId="0" borderId="85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17" fontId="5" fillId="0" borderId="83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42" fillId="7" borderId="91" xfId="0" applyFont="1" applyFill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06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5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07"/>
  <sheetViews>
    <sheetView tabSelected="1" zoomScalePageLayoutView="0" workbookViewId="0" topLeftCell="A1">
      <selection activeCell="BI48" sqref="BI48"/>
    </sheetView>
  </sheetViews>
  <sheetFormatPr defaultColWidth="9.140625" defaultRowHeight="15"/>
  <cols>
    <col min="1" max="1" width="22.57421875" style="1" customWidth="1"/>
    <col min="2" max="2" width="27.57421875" style="1" customWidth="1"/>
    <col min="3" max="3" width="9.140625" style="1" customWidth="1"/>
    <col min="4" max="4" width="15.28125" style="1" customWidth="1"/>
    <col min="5" max="16" width="4.8515625" style="2" hidden="1" customWidth="1"/>
    <col min="17" max="20" width="4.8515625" style="161" hidden="1" customWidth="1"/>
    <col min="21" max="24" width="4.8515625" style="2" hidden="1" customWidth="1"/>
    <col min="25" max="25" width="4.28125" style="2" hidden="1" customWidth="1"/>
    <col min="26" max="28" width="4.8515625" style="2" hidden="1" customWidth="1"/>
    <col min="29" max="30" width="7.57421875" style="2" customWidth="1"/>
    <col min="31" max="54" width="9.140625" style="2" hidden="1" customWidth="1"/>
    <col min="55" max="55" width="11.140625" style="2" customWidth="1"/>
    <col min="56" max="58" width="7.00390625" style="2" customWidth="1"/>
    <col min="59" max="59" width="9.140625" style="2" customWidth="1"/>
    <col min="60" max="60" width="11.421875" style="3" customWidth="1"/>
    <col min="61" max="61" width="15.7109375" style="3" bestFit="1" customWidth="1"/>
    <col min="62" max="62" width="9.140625" style="4" customWidth="1"/>
    <col min="63" max="63" width="9.140625" style="1" customWidth="1"/>
    <col min="64" max="64" width="11.00390625" style="1" bestFit="1" customWidth="1"/>
    <col min="65" max="16384" width="9.140625" style="1" customWidth="1"/>
  </cols>
  <sheetData>
    <row r="1" spans="1:63" ht="14.25">
      <c r="A1" s="192" t="s">
        <v>133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</row>
    <row r="2" ht="13.5" thickBot="1"/>
    <row r="3" spans="1:63" ht="13.5" customHeight="1" thickTop="1">
      <c r="A3" s="193" t="s">
        <v>0</v>
      </c>
      <c r="B3" s="196" t="s">
        <v>1</v>
      </c>
      <c r="C3" s="199" t="s">
        <v>2</v>
      </c>
      <c r="D3" s="202" t="s">
        <v>3</v>
      </c>
      <c r="E3" s="205"/>
      <c r="F3" s="206"/>
      <c r="G3" s="206"/>
      <c r="H3" s="153"/>
      <c r="I3" s="154"/>
      <c r="J3" s="152"/>
      <c r="K3" s="154"/>
      <c r="L3" s="155"/>
      <c r="M3" s="1"/>
      <c r="N3" s="1"/>
      <c r="O3" s="1"/>
      <c r="P3" s="1"/>
      <c r="Q3" s="174"/>
      <c r="R3" s="174"/>
      <c r="S3" s="174"/>
      <c r="T3" s="174"/>
      <c r="U3" s="174"/>
      <c r="V3" s="174"/>
      <c r="W3" s="174"/>
      <c r="X3" s="174"/>
      <c r="Y3" s="174"/>
      <c r="Z3" s="187"/>
      <c r="AA3" s="174"/>
      <c r="AB3" s="174"/>
      <c r="AC3" s="273" t="s">
        <v>85</v>
      </c>
      <c r="AD3" s="273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5"/>
      <c r="BD3" s="279" t="s">
        <v>91</v>
      </c>
      <c r="BE3" s="273"/>
      <c r="BF3" s="280"/>
      <c r="BG3" s="267" t="s">
        <v>86</v>
      </c>
      <c r="BH3" s="267" t="s">
        <v>87</v>
      </c>
      <c r="BI3" s="267" t="s">
        <v>88</v>
      </c>
      <c r="BJ3" s="267" t="s">
        <v>89</v>
      </c>
      <c r="BK3" s="270" t="s">
        <v>90</v>
      </c>
    </row>
    <row r="4" spans="1:63" ht="12.75" customHeight="1">
      <c r="A4" s="194"/>
      <c r="B4" s="197"/>
      <c r="C4" s="200"/>
      <c r="D4" s="203"/>
      <c r="E4" s="207"/>
      <c r="F4" s="207"/>
      <c r="G4" s="207"/>
      <c r="H4" s="156"/>
      <c r="I4" s="157"/>
      <c r="J4" s="158"/>
      <c r="K4" s="159"/>
      <c r="L4" s="160"/>
      <c r="M4" s="1"/>
      <c r="N4" s="1"/>
      <c r="O4" s="1"/>
      <c r="P4" s="1"/>
      <c r="Q4" s="175"/>
      <c r="R4" s="175"/>
      <c r="S4" s="175"/>
      <c r="T4" s="175"/>
      <c r="U4" s="175"/>
      <c r="V4" s="175"/>
      <c r="W4" s="175"/>
      <c r="X4" s="175"/>
      <c r="Y4" s="175"/>
      <c r="Z4" s="188"/>
      <c r="AA4" s="175"/>
      <c r="AB4" s="175"/>
      <c r="AC4" s="276"/>
      <c r="AD4" s="276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8"/>
      <c r="BD4" s="281"/>
      <c r="BE4" s="276"/>
      <c r="BF4" s="282"/>
      <c r="BG4" s="268"/>
      <c r="BH4" s="268"/>
      <c r="BI4" s="268"/>
      <c r="BJ4" s="268"/>
      <c r="BK4" s="271"/>
    </row>
    <row r="5" spans="1:63" ht="15">
      <c r="A5" s="194"/>
      <c r="B5" s="197"/>
      <c r="C5" s="200"/>
      <c r="D5" s="203"/>
      <c r="E5" s="218">
        <v>2010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>
        <v>2011</v>
      </c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59" t="s">
        <v>132</v>
      </c>
      <c r="AD5" s="260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262" t="s">
        <v>58</v>
      </c>
      <c r="BD5" s="208" t="s">
        <v>59</v>
      </c>
      <c r="BE5" s="211" t="s">
        <v>60</v>
      </c>
      <c r="BF5" s="214" t="s">
        <v>4</v>
      </c>
      <c r="BG5" s="268"/>
      <c r="BH5" s="268"/>
      <c r="BI5" s="268"/>
      <c r="BJ5" s="268"/>
      <c r="BK5" s="271"/>
    </row>
    <row r="6" spans="1:63" ht="16.5" customHeight="1">
      <c r="A6" s="194"/>
      <c r="B6" s="197"/>
      <c r="C6" s="200"/>
      <c r="D6" s="203"/>
      <c r="E6" s="217" t="s">
        <v>61</v>
      </c>
      <c r="F6" s="258"/>
      <c r="G6" s="217" t="s">
        <v>62</v>
      </c>
      <c r="H6" s="217"/>
      <c r="I6" s="217" t="s">
        <v>63</v>
      </c>
      <c r="J6" s="217"/>
      <c r="K6" s="217" t="s">
        <v>64</v>
      </c>
      <c r="L6" s="217"/>
      <c r="M6" s="217" t="s">
        <v>65</v>
      </c>
      <c r="N6" s="217"/>
      <c r="O6" s="217" t="s">
        <v>66</v>
      </c>
      <c r="P6" s="217"/>
      <c r="Q6" s="217" t="s">
        <v>67</v>
      </c>
      <c r="R6" s="217"/>
      <c r="S6" s="217" t="s">
        <v>68</v>
      </c>
      <c r="T6" s="265"/>
      <c r="U6" s="266" t="s">
        <v>69</v>
      </c>
      <c r="V6" s="266"/>
      <c r="W6" s="266" t="s">
        <v>70</v>
      </c>
      <c r="X6" s="266"/>
      <c r="Y6" s="266" t="s">
        <v>71</v>
      </c>
      <c r="Z6" s="266"/>
      <c r="AA6" s="266" t="s">
        <v>72</v>
      </c>
      <c r="AB6" s="266"/>
      <c r="AC6" s="261"/>
      <c r="AD6" s="261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263"/>
      <c r="BD6" s="209"/>
      <c r="BE6" s="212"/>
      <c r="BF6" s="215"/>
      <c r="BG6" s="268"/>
      <c r="BH6" s="268"/>
      <c r="BI6" s="268"/>
      <c r="BJ6" s="268"/>
      <c r="BK6" s="271"/>
    </row>
    <row r="7" spans="1:63" ht="15.75" thickBot="1">
      <c r="A7" s="195"/>
      <c r="B7" s="198"/>
      <c r="C7" s="201"/>
      <c r="D7" s="204"/>
      <c r="E7" s="5" t="s">
        <v>56</v>
      </c>
      <c r="F7" s="5" t="s">
        <v>57</v>
      </c>
      <c r="G7" s="5" t="s">
        <v>56</v>
      </c>
      <c r="H7" s="5" t="s">
        <v>57</v>
      </c>
      <c r="I7" s="5" t="s">
        <v>56</v>
      </c>
      <c r="J7" s="5" t="s">
        <v>57</v>
      </c>
      <c r="K7" s="5" t="s">
        <v>56</v>
      </c>
      <c r="L7" s="5" t="s">
        <v>57</v>
      </c>
      <c r="M7" s="5" t="s">
        <v>56</v>
      </c>
      <c r="N7" s="5" t="s">
        <v>57</v>
      </c>
      <c r="O7" s="5" t="s">
        <v>56</v>
      </c>
      <c r="P7" s="5" t="s">
        <v>57</v>
      </c>
      <c r="Q7" s="162" t="s">
        <v>56</v>
      </c>
      <c r="R7" s="162" t="s">
        <v>57</v>
      </c>
      <c r="S7" s="162" t="s">
        <v>56</v>
      </c>
      <c r="T7" s="162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56</v>
      </c>
      <c r="Z7" s="189" t="s">
        <v>57</v>
      </c>
      <c r="AA7" s="5" t="s">
        <v>56</v>
      </c>
      <c r="AB7" s="5" t="s">
        <v>57</v>
      </c>
      <c r="AC7" s="108" t="s">
        <v>56</v>
      </c>
      <c r="AD7" s="109" t="s">
        <v>57</v>
      </c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264"/>
      <c r="BD7" s="210"/>
      <c r="BE7" s="213"/>
      <c r="BF7" s="216"/>
      <c r="BG7" s="269"/>
      <c r="BH7" s="269"/>
      <c r="BI7" s="269"/>
      <c r="BJ7" s="269"/>
      <c r="BK7" s="272"/>
    </row>
    <row r="8" spans="1:64" ht="15.75" thickTop="1">
      <c r="A8" s="219" t="s">
        <v>5</v>
      </c>
      <c r="B8" s="6" t="s">
        <v>5</v>
      </c>
      <c r="C8" s="6" t="s">
        <v>92</v>
      </c>
      <c r="D8" s="222">
        <v>892987</v>
      </c>
      <c r="E8" s="7">
        <v>24</v>
      </c>
      <c r="F8" s="8">
        <v>11</v>
      </c>
      <c r="G8" s="9">
        <v>28</v>
      </c>
      <c r="H8" s="9">
        <v>8</v>
      </c>
      <c r="I8" s="9">
        <v>14</v>
      </c>
      <c r="J8" s="9">
        <v>8</v>
      </c>
      <c r="K8" s="9">
        <v>23</v>
      </c>
      <c r="L8" s="9">
        <v>9</v>
      </c>
      <c r="M8" s="9">
        <v>32</v>
      </c>
      <c r="N8" s="9">
        <v>9</v>
      </c>
      <c r="O8" s="9">
        <v>40</v>
      </c>
      <c r="P8" s="9"/>
      <c r="Q8" s="163">
        <v>18</v>
      </c>
      <c r="R8" s="163">
        <v>2</v>
      </c>
      <c r="S8" s="163">
        <v>26</v>
      </c>
      <c r="T8" s="163">
        <v>8</v>
      </c>
      <c r="U8" s="9">
        <v>23</v>
      </c>
      <c r="V8" s="10">
        <v>7</v>
      </c>
      <c r="W8" s="10">
        <v>31</v>
      </c>
      <c r="X8" s="10"/>
      <c r="Y8" s="10">
        <v>39</v>
      </c>
      <c r="Z8" s="10">
        <v>21</v>
      </c>
      <c r="AA8" s="10">
        <v>21</v>
      </c>
      <c r="AB8" s="10">
        <v>10</v>
      </c>
      <c r="AC8" s="129">
        <f>E8+G8+I8+K8+M8+O8+Q8+S8+U8+W8+Y8+AA8</f>
        <v>319</v>
      </c>
      <c r="AD8" s="130">
        <f>F8+H8+J8+L8+N8+P8+R8+T8+V8+X8+Z8+AB8</f>
        <v>93</v>
      </c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3"/>
      <c r="BC8" s="123">
        <f>SUM(AC8:AD8)</f>
        <v>412</v>
      </c>
      <c r="BD8" s="14">
        <f>AE8+AG8+AI8+AK8+AM8+AO8+AQ8+AS8+AU8+AW8+AY8+BA8</f>
        <v>0</v>
      </c>
      <c r="BE8" s="15">
        <f>AF8+AH8+AJ8+AL8+AN8+AP8+AR8+AT8+AV8+AX8+AZ8+BB8</f>
        <v>0</v>
      </c>
      <c r="BF8" s="110">
        <f>BD8+BE8</f>
        <v>0</v>
      </c>
      <c r="BG8" s="16">
        <f>BC8-BF8</f>
        <v>412</v>
      </c>
      <c r="BH8" s="17">
        <f>BF8/BC8</f>
        <v>0</v>
      </c>
      <c r="BI8" s="176">
        <v>162642.67</v>
      </c>
      <c r="BJ8" s="228">
        <f>(SUM(BI8:BI10)/D8)</f>
        <v>0.629044420579471</v>
      </c>
      <c r="BK8" s="141"/>
      <c r="BL8"/>
    </row>
    <row r="9" spans="1:64" ht="15">
      <c r="A9" s="220"/>
      <c r="B9" s="18" t="s">
        <v>6</v>
      </c>
      <c r="C9" s="19" t="s">
        <v>93</v>
      </c>
      <c r="D9" s="223"/>
      <c r="E9" s="20">
        <v>9</v>
      </c>
      <c r="F9" s="21">
        <v>6</v>
      </c>
      <c r="G9" s="22">
        <v>8</v>
      </c>
      <c r="H9" s="22">
        <v>4</v>
      </c>
      <c r="I9" s="22">
        <v>4</v>
      </c>
      <c r="J9" s="22">
        <v>6</v>
      </c>
      <c r="K9" s="22">
        <v>12</v>
      </c>
      <c r="L9" s="22">
        <v>2</v>
      </c>
      <c r="M9" s="22">
        <v>6</v>
      </c>
      <c r="N9" s="22">
        <v>3</v>
      </c>
      <c r="O9" s="22">
        <v>7</v>
      </c>
      <c r="P9" s="22"/>
      <c r="Q9" s="164">
        <v>13</v>
      </c>
      <c r="R9" s="164">
        <v>4</v>
      </c>
      <c r="S9" s="164">
        <v>5</v>
      </c>
      <c r="T9" s="164">
        <v>9</v>
      </c>
      <c r="U9" s="22">
        <v>9</v>
      </c>
      <c r="V9" s="23">
        <v>9</v>
      </c>
      <c r="W9" s="23">
        <v>5</v>
      </c>
      <c r="X9" s="23"/>
      <c r="Y9" s="23">
        <v>14</v>
      </c>
      <c r="Z9" s="23">
        <v>8</v>
      </c>
      <c r="AA9" s="23">
        <v>2</v>
      </c>
      <c r="AB9" s="23">
        <v>4</v>
      </c>
      <c r="AC9" s="131">
        <f aca="true" t="shared" si="0" ref="AC9:AC47">E9+G9+I9+K9+M9+O9+Q9+S9+U9+W9+Y9+AA9</f>
        <v>94</v>
      </c>
      <c r="AD9" s="132">
        <f aca="true" t="shared" si="1" ref="AD9:AD47">F9+H9+J9+L9+N9+P9+R9+T9+V9+X9+Z9+AB9</f>
        <v>55</v>
      </c>
      <c r="AE9" s="24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8"/>
      <c r="BC9" s="124">
        <f aca="true" t="shared" si="2" ref="BC9:BC47">SUM(AC9:AD9)</f>
        <v>149</v>
      </c>
      <c r="BD9" s="25">
        <f aca="true" t="shared" si="3" ref="BD9:BD47">AE9+AG9+AI9+AK9+AM9+AO9+AQ9+AS9+AU9+AW9+AY9+BA9</f>
        <v>0</v>
      </c>
      <c r="BE9" s="50">
        <f aca="true" t="shared" si="4" ref="BE9:BE47">AF9+AH9+AJ9+AL9+AN9+AP9+AR9+AT9+AV9+AX9+AZ9+BB9</f>
        <v>0</v>
      </c>
      <c r="BF9" s="111">
        <f>BD9+BE9</f>
        <v>0</v>
      </c>
      <c r="BG9" s="27">
        <f aca="true" t="shared" si="5" ref="BG9:BG47">BC9-BF9</f>
        <v>149</v>
      </c>
      <c r="BH9" s="51">
        <f aca="true" t="shared" si="6" ref="BH9:BH48">BF9/BC9</f>
        <v>0</v>
      </c>
      <c r="BI9" s="177">
        <v>81266.43</v>
      </c>
      <c r="BJ9" s="229"/>
      <c r="BK9" s="142"/>
      <c r="BL9"/>
    </row>
    <row r="10" spans="1:64" ht="15.75" thickBot="1">
      <c r="A10" s="221"/>
      <c r="B10" s="29" t="s">
        <v>7</v>
      </c>
      <c r="C10" s="30" t="s">
        <v>94</v>
      </c>
      <c r="D10" s="224"/>
      <c r="E10" s="32">
        <v>37</v>
      </c>
      <c r="F10" s="33">
        <v>40</v>
      </c>
      <c r="G10" s="34">
        <v>43</v>
      </c>
      <c r="H10" s="34">
        <v>23</v>
      </c>
      <c r="I10" s="34">
        <v>35</v>
      </c>
      <c r="J10" s="34">
        <v>16</v>
      </c>
      <c r="K10" s="34">
        <v>29</v>
      </c>
      <c r="L10" s="34">
        <v>13</v>
      </c>
      <c r="M10" s="34">
        <v>27</v>
      </c>
      <c r="N10" s="34">
        <v>17</v>
      </c>
      <c r="O10" s="34">
        <v>47</v>
      </c>
      <c r="P10" s="34"/>
      <c r="Q10" s="165">
        <v>26</v>
      </c>
      <c r="R10" s="165">
        <v>17</v>
      </c>
      <c r="S10" s="165">
        <v>55</v>
      </c>
      <c r="T10" s="165">
        <v>26</v>
      </c>
      <c r="U10" s="34">
        <v>44</v>
      </c>
      <c r="V10" s="35">
        <v>21</v>
      </c>
      <c r="W10" s="35">
        <v>41</v>
      </c>
      <c r="X10" s="35"/>
      <c r="Y10" s="35">
        <v>43</v>
      </c>
      <c r="Z10" s="35">
        <v>41</v>
      </c>
      <c r="AA10" s="35">
        <v>33</v>
      </c>
      <c r="AB10" s="35">
        <v>28</v>
      </c>
      <c r="AC10" s="133">
        <f t="shared" si="0"/>
        <v>460</v>
      </c>
      <c r="AD10" s="134">
        <f t="shared" si="1"/>
        <v>242</v>
      </c>
      <c r="AE10" s="60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7"/>
      <c r="BC10" s="125">
        <f t="shared" si="2"/>
        <v>702</v>
      </c>
      <c r="BD10" s="38">
        <f t="shared" si="3"/>
        <v>0</v>
      </c>
      <c r="BE10" s="39">
        <f t="shared" si="4"/>
        <v>0</v>
      </c>
      <c r="BF10" s="112">
        <f>BD10+BE10</f>
        <v>0</v>
      </c>
      <c r="BG10" s="67">
        <f t="shared" si="5"/>
        <v>702</v>
      </c>
      <c r="BH10" s="40">
        <f t="shared" si="6"/>
        <v>0</v>
      </c>
      <c r="BI10" s="178">
        <v>317819.39</v>
      </c>
      <c r="BJ10" s="230"/>
      <c r="BK10" s="143"/>
      <c r="BL10"/>
    </row>
    <row r="11" spans="1:64" ht="15">
      <c r="A11" s="231" t="s">
        <v>8</v>
      </c>
      <c r="B11" s="41" t="s">
        <v>9</v>
      </c>
      <c r="C11" s="18" t="s">
        <v>95</v>
      </c>
      <c r="D11" s="234">
        <v>2902121</v>
      </c>
      <c r="E11" s="42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166"/>
      <c r="R11" s="166"/>
      <c r="S11" s="166"/>
      <c r="T11" s="166"/>
      <c r="U11" s="44"/>
      <c r="V11" s="45"/>
      <c r="W11" s="45"/>
      <c r="X11" s="45"/>
      <c r="Y11" s="45"/>
      <c r="Z11" s="45"/>
      <c r="AA11" s="45"/>
      <c r="AB11" s="45"/>
      <c r="AC11" s="149">
        <f t="shared" si="0"/>
        <v>0</v>
      </c>
      <c r="AD11" s="150">
        <f t="shared" si="1"/>
        <v>0</v>
      </c>
      <c r="AE11" s="84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126">
        <f t="shared" si="2"/>
        <v>0</v>
      </c>
      <c r="BD11" s="25">
        <f t="shared" si="3"/>
        <v>0</v>
      </c>
      <c r="BE11" s="26">
        <f t="shared" si="4"/>
        <v>0</v>
      </c>
      <c r="BF11" s="111">
        <f>BD11+BE11</f>
        <v>0</v>
      </c>
      <c r="BG11" s="46">
        <f t="shared" si="5"/>
        <v>0</v>
      </c>
      <c r="BH11" s="28">
        <v>0</v>
      </c>
      <c r="BI11" s="179"/>
      <c r="BJ11" s="235">
        <f>(SUM(BI11:BI17)/D11)</f>
        <v>0.1850274643958677</v>
      </c>
      <c r="BK11" s="144"/>
      <c r="BL11"/>
    </row>
    <row r="12" spans="1:64" ht="15">
      <c r="A12" s="232"/>
      <c r="B12" s="19" t="s">
        <v>10</v>
      </c>
      <c r="C12" s="19" t="s">
        <v>96</v>
      </c>
      <c r="D12" s="223"/>
      <c r="E12" s="20">
        <v>12</v>
      </c>
      <c r="F12" s="21">
        <v>9</v>
      </c>
      <c r="G12" s="22">
        <v>18</v>
      </c>
      <c r="H12" s="22">
        <v>5</v>
      </c>
      <c r="I12" s="22">
        <v>12</v>
      </c>
      <c r="J12" s="22">
        <v>7</v>
      </c>
      <c r="K12" s="22">
        <v>11</v>
      </c>
      <c r="L12" s="22">
        <v>5</v>
      </c>
      <c r="M12" s="22">
        <v>8</v>
      </c>
      <c r="N12" s="22">
        <v>3</v>
      </c>
      <c r="O12" s="22">
        <v>13</v>
      </c>
      <c r="P12" s="22"/>
      <c r="Q12" s="164">
        <v>3</v>
      </c>
      <c r="R12" s="164">
        <v>10</v>
      </c>
      <c r="S12" s="164">
        <v>12</v>
      </c>
      <c r="T12" s="164">
        <v>7</v>
      </c>
      <c r="U12" s="22">
        <v>12</v>
      </c>
      <c r="V12" s="23">
        <v>3</v>
      </c>
      <c r="W12" s="23">
        <v>18</v>
      </c>
      <c r="X12" s="23"/>
      <c r="Y12" s="23">
        <v>12</v>
      </c>
      <c r="Z12" s="23">
        <v>13</v>
      </c>
      <c r="AA12" s="23">
        <v>8</v>
      </c>
      <c r="AB12" s="23">
        <v>5</v>
      </c>
      <c r="AC12" s="131">
        <f t="shared" si="0"/>
        <v>139</v>
      </c>
      <c r="AD12" s="132">
        <f t="shared" si="1"/>
        <v>67</v>
      </c>
      <c r="AE12" s="24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  <c r="BC12" s="124">
        <f t="shared" si="2"/>
        <v>206</v>
      </c>
      <c r="BD12" s="49">
        <f t="shared" si="3"/>
        <v>0</v>
      </c>
      <c r="BE12" s="50">
        <f t="shared" si="4"/>
        <v>0</v>
      </c>
      <c r="BF12" s="111">
        <f aca="true" t="shared" si="7" ref="BF12:BF47">BD12+BE12</f>
        <v>0</v>
      </c>
      <c r="BG12" s="27">
        <f t="shared" si="5"/>
        <v>206</v>
      </c>
      <c r="BH12" s="51">
        <f t="shared" si="6"/>
        <v>0</v>
      </c>
      <c r="BI12" s="180">
        <v>82069.16</v>
      </c>
      <c r="BJ12" s="236"/>
      <c r="BK12" s="145">
        <v>8</v>
      </c>
      <c r="BL12" s="191"/>
    </row>
    <row r="13" spans="1:64" ht="15">
      <c r="A13" s="232"/>
      <c r="B13" s="19" t="s">
        <v>11</v>
      </c>
      <c r="C13" s="19" t="s">
        <v>97</v>
      </c>
      <c r="D13" s="223"/>
      <c r="E13" s="20">
        <v>17</v>
      </c>
      <c r="F13" s="21">
        <v>15</v>
      </c>
      <c r="G13" s="22">
        <v>7</v>
      </c>
      <c r="H13" s="22">
        <v>12</v>
      </c>
      <c r="I13" s="22">
        <v>9</v>
      </c>
      <c r="J13" s="22">
        <v>7</v>
      </c>
      <c r="K13" s="22">
        <v>8</v>
      </c>
      <c r="L13" s="22">
        <v>8</v>
      </c>
      <c r="M13" s="22">
        <v>7</v>
      </c>
      <c r="N13" s="22">
        <v>5</v>
      </c>
      <c r="O13" s="22">
        <v>8</v>
      </c>
      <c r="P13" s="22"/>
      <c r="Q13" s="164">
        <v>13</v>
      </c>
      <c r="R13" s="164">
        <v>4</v>
      </c>
      <c r="S13" s="164">
        <v>6</v>
      </c>
      <c r="T13" s="164">
        <v>9</v>
      </c>
      <c r="U13" s="22">
        <v>10</v>
      </c>
      <c r="V13" s="23">
        <v>13</v>
      </c>
      <c r="W13" s="23">
        <v>10</v>
      </c>
      <c r="X13" s="23"/>
      <c r="Y13" s="23">
        <v>9</v>
      </c>
      <c r="Z13" s="23">
        <v>21</v>
      </c>
      <c r="AA13" s="23">
        <v>12</v>
      </c>
      <c r="AB13" s="23">
        <v>4</v>
      </c>
      <c r="AC13" s="131">
        <f t="shared" si="0"/>
        <v>116</v>
      </c>
      <c r="AD13" s="132">
        <f t="shared" si="1"/>
        <v>98</v>
      </c>
      <c r="AE13" s="24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8"/>
      <c r="BC13" s="124">
        <f t="shared" si="2"/>
        <v>214</v>
      </c>
      <c r="BD13" s="49">
        <f t="shared" si="3"/>
        <v>0</v>
      </c>
      <c r="BE13" s="50">
        <f t="shared" si="4"/>
        <v>0</v>
      </c>
      <c r="BF13" s="111">
        <f t="shared" si="7"/>
        <v>0</v>
      </c>
      <c r="BG13" s="27">
        <f t="shared" si="5"/>
        <v>214</v>
      </c>
      <c r="BH13" s="51">
        <f t="shared" si="6"/>
        <v>0</v>
      </c>
      <c r="BI13" s="180">
        <v>91995.24</v>
      </c>
      <c r="BJ13" s="236"/>
      <c r="BK13" s="145">
        <v>26</v>
      </c>
      <c r="BL13"/>
    </row>
    <row r="14" spans="1:64" ht="15">
      <c r="A14" s="232"/>
      <c r="B14" s="19" t="s">
        <v>12</v>
      </c>
      <c r="C14" s="19" t="s">
        <v>98</v>
      </c>
      <c r="D14" s="223"/>
      <c r="E14" s="20">
        <v>2</v>
      </c>
      <c r="F14" s="21"/>
      <c r="G14" s="22"/>
      <c r="H14" s="22"/>
      <c r="I14" s="22">
        <v>1</v>
      </c>
      <c r="J14" s="22"/>
      <c r="K14" s="22">
        <v>1</v>
      </c>
      <c r="L14" s="22"/>
      <c r="M14" s="22"/>
      <c r="N14" s="22"/>
      <c r="O14" s="22">
        <v>4</v>
      </c>
      <c r="P14" s="22"/>
      <c r="Q14" s="164">
        <v>2</v>
      </c>
      <c r="R14" s="164"/>
      <c r="S14" s="164">
        <v>1</v>
      </c>
      <c r="T14" s="164"/>
      <c r="U14" s="22">
        <v>1</v>
      </c>
      <c r="V14" s="23">
        <v>1</v>
      </c>
      <c r="W14" s="23">
        <v>1</v>
      </c>
      <c r="X14" s="23"/>
      <c r="Y14" s="23">
        <v>1</v>
      </c>
      <c r="Z14" s="23"/>
      <c r="AA14" s="23">
        <v>1</v>
      </c>
      <c r="AB14" s="23"/>
      <c r="AC14" s="131">
        <f t="shared" si="0"/>
        <v>15</v>
      </c>
      <c r="AD14" s="132">
        <f t="shared" si="1"/>
        <v>1</v>
      </c>
      <c r="AE14" s="24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8"/>
      <c r="BC14" s="124">
        <f t="shared" si="2"/>
        <v>16</v>
      </c>
      <c r="BD14" s="49">
        <f t="shared" si="3"/>
        <v>0</v>
      </c>
      <c r="BE14" s="50">
        <f t="shared" si="4"/>
        <v>0</v>
      </c>
      <c r="BF14" s="111">
        <f t="shared" si="7"/>
        <v>0</v>
      </c>
      <c r="BG14" s="27">
        <f t="shared" si="5"/>
        <v>16</v>
      </c>
      <c r="BH14" s="51">
        <f t="shared" si="6"/>
        <v>0</v>
      </c>
      <c r="BI14" s="180">
        <v>8537.4</v>
      </c>
      <c r="BJ14" s="236"/>
      <c r="BK14" s="145">
        <v>1</v>
      </c>
      <c r="BL14"/>
    </row>
    <row r="15" spans="1:64" ht="15">
      <c r="A15" s="232"/>
      <c r="B15" s="19" t="s">
        <v>13</v>
      </c>
      <c r="C15" s="19" t="s">
        <v>99</v>
      </c>
      <c r="D15" s="223"/>
      <c r="E15" s="20">
        <v>8</v>
      </c>
      <c r="F15" s="21">
        <v>24</v>
      </c>
      <c r="G15" s="22">
        <v>15</v>
      </c>
      <c r="H15" s="22">
        <v>15</v>
      </c>
      <c r="I15" s="22">
        <v>13</v>
      </c>
      <c r="J15" s="22">
        <v>17</v>
      </c>
      <c r="K15" s="22">
        <v>11</v>
      </c>
      <c r="L15" s="22">
        <v>2</v>
      </c>
      <c r="M15" s="22">
        <v>7</v>
      </c>
      <c r="N15" s="22">
        <v>8</v>
      </c>
      <c r="O15" s="22">
        <v>14</v>
      </c>
      <c r="P15" s="22"/>
      <c r="Q15" s="164">
        <v>7</v>
      </c>
      <c r="R15" s="164">
        <v>11</v>
      </c>
      <c r="S15" s="164">
        <v>19</v>
      </c>
      <c r="T15" s="164">
        <v>10</v>
      </c>
      <c r="U15" s="22">
        <v>12</v>
      </c>
      <c r="V15" s="23">
        <v>11</v>
      </c>
      <c r="W15" s="23">
        <v>7</v>
      </c>
      <c r="X15" s="23"/>
      <c r="Y15" s="23">
        <v>5</v>
      </c>
      <c r="Z15" s="23">
        <v>26</v>
      </c>
      <c r="AA15" s="23">
        <v>7</v>
      </c>
      <c r="AB15" s="23">
        <v>8</v>
      </c>
      <c r="AC15" s="131">
        <f t="shared" si="0"/>
        <v>125</v>
      </c>
      <c r="AD15" s="132">
        <f t="shared" si="1"/>
        <v>132</v>
      </c>
      <c r="AE15" s="24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8"/>
      <c r="BC15" s="124">
        <f t="shared" si="2"/>
        <v>257</v>
      </c>
      <c r="BD15" s="49">
        <f t="shared" si="3"/>
        <v>0</v>
      </c>
      <c r="BE15" s="50">
        <f t="shared" si="4"/>
        <v>0</v>
      </c>
      <c r="BF15" s="111">
        <f t="shared" si="7"/>
        <v>0</v>
      </c>
      <c r="BG15" s="27">
        <f t="shared" si="5"/>
        <v>257</v>
      </c>
      <c r="BH15" s="51">
        <f t="shared" si="6"/>
        <v>0</v>
      </c>
      <c r="BI15" s="180">
        <v>163815.18</v>
      </c>
      <c r="BJ15" s="236"/>
      <c r="BK15" s="145"/>
      <c r="BL15"/>
    </row>
    <row r="16" spans="1:64" ht="15">
      <c r="A16" s="232"/>
      <c r="B16" s="41" t="s">
        <v>14</v>
      </c>
      <c r="C16" s="41" t="s">
        <v>100</v>
      </c>
      <c r="D16" s="223"/>
      <c r="E16" s="52">
        <v>2</v>
      </c>
      <c r="F16" s="53">
        <v>1</v>
      </c>
      <c r="G16" s="54">
        <v>1</v>
      </c>
      <c r="H16" s="54"/>
      <c r="I16" s="54"/>
      <c r="J16" s="54"/>
      <c r="K16" s="54"/>
      <c r="L16" s="54"/>
      <c r="M16" s="54">
        <v>2</v>
      </c>
      <c r="N16" s="54"/>
      <c r="O16" s="54"/>
      <c r="P16" s="54"/>
      <c r="Q16" s="167">
        <v>2</v>
      </c>
      <c r="R16" s="167"/>
      <c r="S16" s="167"/>
      <c r="T16" s="167"/>
      <c r="U16" s="54"/>
      <c r="V16" s="55"/>
      <c r="W16" s="55"/>
      <c r="X16" s="55"/>
      <c r="Y16" s="55"/>
      <c r="Z16" s="55">
        <v>1</v>
      </c>
      <c r="AA16" s="55"/>
      <c r="AB16" s="55"/>
      <c r="AC16" s="131">
        <f t="shared" si="0"/>
        <v>7</v>
      </c>
      <c r="AD16" s="132">
        <f t="shared" si="1"/>
        <v>2</v>
      </c>
      <c r="AE16" s="24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124">
        <f t="shared" si="2"/>
        <v>9</v>
      </c>
      <c r="BD16" s="49">
        <f t="shared" si="3"/>
        <v>0</v>
      </c>
      <c r="BE16" s="50">
        <f t="shared" si="4"/>
        <v>0</v>
      </c>
      <c r="BF16" s="111">
        <f t="shared" si="7"/>
        <v>0</v>
      </c>
      <c r="BG16" s="27">
        <f t="shared" si="5"/>
        <v>9</v>
      </c>
      <c r="BH16" s="51">
        <f t="shared" si="6"/>
        <v>0</v>
      </c>
      <c r="BI16" s="179">
        <v>2648.46</v>
      </c>
      <c r="BJ16" s="236"/>
      <c r="BK16" s="145">
        <v>2</v>
      </c>
      <c r="BL16"/>
    </row>
    <row r="17" spans="1:64" ht="15.75" thickBot="1">
      <c r="A17" s="233"/>
      <c r="B17" s="29" t="s">
        <v>15</v>
      </c>
      <c r="C17" s="29" t="s">
        <v>101</v>
      </c>
      <c r="D17" s="224"/>
      <c r="E17" s="56">
        <v>19</v>
      </c>
      <c r="F17" s="57">
        <v>16</v>
      </c>
      <c r="G17" s="58">
        <v>29</v>
      </c>
      <c r="H17" s="58">
        <v>16</v>
      </c>
      <c r="I17" s="58">
        <v>30</v>
      </c>
      <c r="J17" s="58">
        <v>16</v>
      </c>
      <c r="K17" s="58">
        <v>20</v>
      </c>
      <c r="L17" s="58">
        <v>9</v>
      </c>
      <c r="M17" s="58">
        <v>35</v>
      </c>
      <c r="N17" s="58">
        <v>3</v>
      </c>
      <c r="O17" s="58">
        <v>25</v>
      </c>
      <c r="P17" s="58"/>
      <c r="Q17" s="168">
        <v>24</v>
      </c>
      <c r="R17" s="168">
        <v>9</v>
      </c>
      <c r="S17" s="168">
        <v>25</v>
      </c>
      <c r="T17" s="168">
        <v>11</v>
      </c>
      <c r="U17" s="58">
        <v>21</v>
      </c>
      <c r="V17" s="59">
        <v>13</v>
      </c>
      <c r="W17" s="59">
        <v>21</v>
      </c>
      <c r="X17" s="59"/>
      <c r="Y17" s="59">
        <v>20</v>
      </c>
      <c r="Z17" s="59">
        <v>36</v>
      </c>
      <c r="AA17" s="59">
        <v>15</v>
      </c>
      <c r="AB17" s="59">
        <v>14</v>
      </c>
      <c r="AC17" s="133">
        <f t="shared" si="0"/>
        <v>284</v>
      </c>
      <c r="AD17" s="134">
        <f t="shared" si="1"/>
        <v>143</v>
      </c>
      <c r="AE17" s="60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/>
      <c r="BC17" s="124">
        <f t="shared" si="2"/>
        <v>427</v>
      </c>
      <c r="BD17" s="61">
        <f t="shared" si="3"/>
        <v>0</v>
      </c>
      <c r="BE17" s="39">
        <f t="shared" si="4"/>
        <v>0</v>
      </c>
      <c r="BF17" s="112">
        <f t="shared" si="7"/>
        <v>0</v>
      </c>
      <c r="BG17" s="67">
        <f t="shared" si="5"/>
        <v>427</v>
      </c>
      <c r="BH17" s="40">
        <f t="shared" si="6"/>
        <v>0</v>
      </c>
      <c r="BI17" s="178">
        <v>187906.65</v>
      </c>
      <c r="BJ17" s="237"/>
      <c r="BK17" s="143">
        <v>8</v>
      </c>
      <c r="BL17"/>
    </row>
    <row r="18" spans="1:64" ht="15">
      <c r="A18" s="238" t="s">
        <v>16</v>
      </c>
      <c r="B18" s="62" t="s">
        <v>17</v>
      </c>
      <c r="C18" s="62" t="s">
        <v>102</v>
      </c>
      <c r="D18" s="234">
        <v>1064072</v>
      </c>
      <c r="E18" s="63">
        <v>20</v>
      </c>
      <c r="F18" s="64">
        <v>11</v>
      </c>
      <c r="G18" s="65">
        <v>22</v>
      </c>
      <c r="H18" s="65">
        <v>10</v>
      </c>
      <c r="I18" s="65">
        <v>22</v>
      </c>
      <c r="J18" s="65">
        <v>13</v>
      </c>
      <c r="K18" s="65">
        <v>22</v>
      </c>
      <c r="L18" s="65">
        <v>8</v>
      </c>
      <c r="M18" s="65">
        <v>19</v>
      </c>
      <c r="N18" s="65">
        <v>7</v>
      </c>
      <c r="O18" s="65">
        <v>25</v>
      </c>
      <c r="P18" s="65"/>
      <c r="Q18" s="169">
        <v>17</v>
      </c>
      <c r="R18" s="169">
        <v>8</v>
      </c>
      <c r="S18" s="169">
        <v>19</v>
      </c>
      <c r="T18" s="169">
        <v>15</v>
      </c>
      <c r="U18" s="65">
        <v>26</v>
      </c>
      <c r="V18" s="66">
        <v>9</v>
      </c>
      <c r="W18" s="66">
        <v>15</v>
      </c>
      <c r="X18" s="66"/>
      <c r="Y18" s="66">
        <v>24</v>
      </c>
      <c r="Z18" s="66">
        <v>20</v>
      </c>
      <c r="AA18" s="66">
        <v>12</v>
      </c>
      <c r="AB18" s="66">
        <v>17</v>
      </c>
      <c r="AC18" s="149">
        <f t="shared" si="0"/>
        <v>243</v>
      </c>
      <c r="AD18" s="150">
        <f t="shared" si="1"/>
        <v>118</v>
      </c>
      <c r="AE18" s="84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126">
        <f t="shared" si="2"/>
        <v>361</v>
      </c>
      <c r="BD18" s="25">
        <f t="shared" si="3"/>
        <v>0</v>
      </c>
      <c r="BE18" s="26">
        <f t="shared" si="4"/>
        <v>0</v>
      </c>
      <c r="BF18" s="111">
        <f t="shared" si="7"/>
        <v>0</v>
      </c>
      <c r="BG18" s="46">
        <f t="shared" si="5"/>
        <v>361</v>
      </c>
      <c r="BH18" s="28">
        <f t="shared" si="6"/>
        <v>0</v>
      </c>
      <c r="BI18" s="181">
        <v>170834.93</v>
      </c>
      <c r="BJ18" s="240">
        <f>(SUM(BI18:BI19)/D18)</f>
        <v>0.27028267823981833</v>
      </c>
      <c r="BK18" s="144"/>
      <c r="BL18"/>
    </row>
    <row r="19" spans="1:64" ht="15.75" thickBot="1">
      <c r="A19" s="239"/>
      <c r="B19" s="29" t="s">
        <v>18</v>
      </c>
      <c r="C19" s="29" t="s">
        <v>103</v>
      </c>
      <c r="D19" s="224"/>
      <c r="E19" s="56">
        <v>12</v>
      </c>
      <c r="F19" s="57">
        <v>12</v>
      </c>
      <c r="G19" s="58">
        <v>11</v>
      </c>
      <c r="H19" s="58">
        <v>6</v>
      </c>
      <c r="I19" s="58">
        <v>7</v>
      </c>
      <c r="J19" s="58">
        <v>3</v>
      </c>
      <c r="K19" s="58">
        <v>13</v>
      </c>
      <c r="L19" s="58">
        <v>6</v>
      </c>
      <c r="M19" s="58">
        <v>14</v>
      </c>
      <c r="N19" s="58">
        <v>3</v>
      </c>
      <c r="O19" s="58">
        <v>13</v>
      </c>
      <c r="P19" s="58"/>
      <c r="Q19" s="168">
        <v>12</v>
      </c>
      <c r="R19" s="168">
        <v>2</v>
      </c>
      <c r="S19" s="168">
        <v>15</v>
      </c>
      <c r="T19" s="168">
        <v>13</v>
      </c>
      <c r="U19" s="58">
        <v>16</v>
      </c>
      <c r="V19" s="59">
        <v>6</v>
      </c>
      <c r="W19" s="59">
        <v>6</v>
      </c>
      <c r="X19" s="59"/>
      <c r="Y19" s="59">
        <v>20</v>
      </c>
      <c r="Z19" s="59">
        <v>18</v>
      </c>
      <c r="AA19" s="59">
        <v>5</v>
      </c>
      <c r="AB19" s="59">
        <v>10</v>
      </c>
      <c r="AC19" s="133">
        <f t="shared" si="0"/>
        <v>144</v>
      </c>
      <c r="AD19" s="134">
        <f t="shared" si="1"/>
        <v>79</v>
      </c>
      <c r="AE19" s="60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>
        <v>1</v>
      </c>
      <c r="BB19" s="37"/>
      <c r="BC19" s="125">
        <f t="shared" si="2"/>
        <v>223</v>
      </c>
      <c r="BD19" s="38">
        <f t="shared" si="3"/>
        <v>1</v>
      </c>
      <c r="BE19" s="39">
        <f t="shared" si="4"/>
        <v>0</v>
      </c>
      <c r="BF19" s="112">
        <f t="shared" si="7"/>
        <v>1</v>
      </c>
      <c r="BG19" s="67">
        <f t="shared" si="5"/>
        <v>222</v>
      </c>
      <c r="BH19" s="40">
        <f t="shared" si="6"/>
        <v>0.004484304932735426</v>
      </c>
      <c r="BI19" s="178">
        <v>116765.3</v>
      </c>
      <c r="BJ19" s="230"/>
      <c r="BK19" s="143"/>
      <c r="BL19"/>
    </row>
    <row r="20" spans="1:64" ht="15.75" thickBot="1">
      <c r="A20" s="68" t="s">
        <v>19</v>
      </c>
      <c r="B20" s="69" t="s">
        <v>20</v>
      </c>
      <c r="C20" s="69" t="s">
        <v>104</v>
      </c>
      <c r="D20" s="31">
        <v>300722</v>
      </c>
      <c r="E20" s="70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170"/>
      <c r="R20" s="170"/>
      <c r="S20" s="170"/>
      <c r="T20" s="170"/>
      <c r="U20" s="72"/>
      <c r="V20" s="73"/>
      <c r="W20" s="73"/>
      <c r="X20" s="73"/>
      <c r="Y20" s="73"/>
      <c r="Z20" s="73"/>
      <c r="AA20" s="73"/>
      <c r="AB20" s="73"/>
      <c r="AC20" s="135">
        <f t="shared" si="0"/>
        <v>0</v>
      </c>
      <c r="AD20" s="136">
        <f t="shared" si="1"/>
        <v>0</v>
      </c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27">
        <f t="shared" si="2"/>
        <v>0</v>
      </c>
      <c r="BD20" s="77">
        <f t="shared" si="3"/>
        <v>0</v>
      </c>
      <c r="BE20" s="78">
        <f t="shared" si="4"/>
        <v>0</v>
      </c>
      <c r="BF20" s="113">
        <f t="shared" si="7"/>
        <v>0</v>
      </c>
      <c r="BG20" s="79">
        <f t="shared" si="5"/>
        <v>0</v>
      </c>
      <c r="BH20" s="80">
        <v>0</v>
      </c>
      <c r="BI20" s="182"/>
      <c r="BJ20" s="139">
        <f>BI20/D20</f>
        <v>0</v>
      </c>
      <c r="BK20" s="146"/>
      <c r="BL20"/>
    </row>
    <row r="21" spans="1:64" ht="15">
      <c r="A21" s="241" t="s">
        <v>21</v>
      </c>
      <c r="B21" s="62" t="s">
        <v>22</v>
      </c>
      <c r="C21" s="62" t="s">
        <v>105</v>
      </c>
      <c r="D21" s="242">
        <v>1197226</v>
      </c>
      <c r="E21" s="63">
        <v>70</v>
      </c>
      <c r="F21" s="64">
        <v>40</v>
      </c>
      <c r="G21" s="65">
        <v>101</v>
      </c>
      <c r="H21" s="65">
        <v>22</v>
      </c>
      <c r="I21" s="65">
        <v>102</v>
      </c>
      <c r="J21" s="65">
        <v>23</v>
      </c>
      <c r="K21" s="65">
        <v>79</v>
      </c>
      <c r="L21" s="65">
        <v>22</v>
      </c>
      <c r="M21" s="65">
        <v>110</v>
      </c>
      <c r="N21" s="65">
        <v>14</v>
      </c>
      <c r="O21" s="65">
        <v>100</v>
      </c>
      <c r="P21" s="65"/>
      <c r="Q21" s="169">
        <v>95</v>
      </c>
      <c r="R21" s="169">
        <v>21</v>
      </c>
      <c r="S21" s="169">
        <v>78</v>
      </c>
      <c r="T21" s="169">
        <v>26</v>
      </c>
      <c r="U21" s="65">
        <v>130</v>
      </c>
      <c r="V21" s="66">
        <v>7</v>
      </c>
      <c r="W21" s="66">
        <v>90</v>
      </c>
      <c r="X21" s="66"/>
      <c r="Y21" s="66">
        <v>128</v>
      </c>
      <c r="Z21" s="66">
        <v>72</v>
      </c>
      <c r="AA21" s="66">
        <v>81</v>
      </c>
      <c r="AB21" s="66">
        <v>26</v>
      </c>
      <c r="AC21" s="149">
        <f t="shared" si="0"/>
        <v>1164</v>
      </c>
      <c r="AD21" s="150">
        <f t="shared" si="1"/>
        <v>273</v>
      </c>
      <c r="AE21" s="84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126">
        <f t="shared" si="2"/>
        <v>1437</v>
      </c>
      <c r="BD21" s="25">
        <f t="shared" si="3"/>
        <v>0</v>
      </c>
      <c r="BE21" s="26">
        <f t="shared" si="4"/>
        <v>0</v>
      </c>
      <c r="BF21" s="111">
        <f t="shared" si="7"/>
        <v>0</v>
      </c>
      <c r="BG21" s="46">
        <f t="shared" si="5"/>
        <v>1437</v>
      </c>
      <c r="BH21" s="28">
        <f t="shared" si="6"/>
        <v>0</v>
      </c>
      <c r="BI21" s="183">
        <v>600147.9</v>
      </c>
      <c r="BJ21" s="235">
        <f>(BI21+BI22)/D21</f>
        <v>0.5024939986268256</v>
      </c>
      <c r="BK21" s="144"/>
      <c r="BL21"/>
    </row>
    <row r="22" spans="1:64" ht="15.75" thickBot="1">
      <c r="A22" s="221"/>
      <c r="B22" s="29" t="s">
        <v>23</v>
      </c>
      <c r="C22" s="29" t="s">
        <v>106</v>
      </c>
      <c r="D22" s="243"/>
      <c r="E22" s="56">
        <v>1</v>
      </c>
      <c r="F22" s="57">
        <v>2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68"/>
      <c r="R22" s="168"/>
      <c r="S22" s="168"/>
      <c r="T22" s="168"/>
      <c r="U22" s="58"/>
      <c r="V22" s="59"/>
      <c r="W22" s="59"/>
      <c r="X22" s="59"/>
      <c r="Y22" s="59"/>
      <c r="Z22" s="59"/>
      <c r="AA22" s="59">
        <v>1</v>
      </c>
      <c r="AB22" s="59"/>
      <c r="AC22" s="133">
        <f t="shared" si="0"/>
        <v>2</v>
      </c>
      <c r="AD22" s="134">
        <f t="shared" si="1"/>
        <v>2</v>
      </c>
      <c r="AE22" s="60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/>
      <c r="BC22" s="125">
        <f t="shared" si="2"/>
        <v>4</v>
      </c>
      <c r="BD22" s="38">
        <f t="shared" si="3"/>
        <v>0</v>
      </c>
      <c r="BE22" s="39">
        <f t="shared" si="4"/>
        <v>0</v>
      </c>
      <c r="BF22" s="112">
        <f t="shared" si="7"/>
        <v>0</v>
      </c>
      <c r="BG22" s="27">
        <f t="shared" si="5"/>
        <v>4</v>
      </c>
      <c r="BH22" s="40">
        <f t="shared" si="6"/>
        <v>0</v>
      </c>
      <c r="BI22" s="184">
        <v>1450.98</v>
      </c>
      <c r="BJ22" s="244"/>
      <c r="BK22" s="143"/>
      <c r="BL22"/>
    </row>
    <row r="23" spans="1:64" ht="15">
      <c r="A23" s="241" t="s">
        <v>24</v>
      </c>
      <c r="B23" s="62" t="s">
        <v>25</v>
      </c>
      <c r="C23" s="62" t="s">
        <v>107</v>
      </c>
      <c r="D23" s="247">
        <v>2366100</v>
      </c>
      <c r="E23" s="63">
        <v>5</v>
      </c>
      <c r="F23" s="64">
        <v>4</v>
      </c>
      <c r="G23" s="65">
        <v>18</v>
      </c>
      <c r="H23" s="65">
        <v>5</v>
      </c>
      <c r="I23" s="65">
        <v>10</v>
      </c>
      <c r="J23" s="65">
        <v>1</v>
      </c>
      <c r="K23" s="65">
        <v>15</v>
      </c>
      <c r="L23" s="65">
        <v>4</v>
      </c>
      <c r="M23" s="65">
        <v>13</v>
      </c>
      <c r="N23" s="65">
        <v>5</v>
      </c>
      <c r="O23" s="65">
        <v>22</v>
      </c>
      <c r="P23" s="65"/>
      <c r="Q23" s="169">
        <v>14</v>
      </c>
      <c r="R23" s="169">
        <v>5</v>
      </c>
      <c r="S23" s="169">
        <v>15</v>
      </c>
      <c r="T23" s="169">
        <v>2</v>
      </c>
      <c r="U23" s="65">
        <v>19</v>
      </c>
      <c r="V23" s="66">
        <v>2</v>
      </c>
      <c r="W23" s="66">
        <v>10</v>
      </c>
      <c r="X23" s="66"/>
      <c r="Y23" s="66">
        <v>14</v>
      </c>
      <c r="Z23" s="66">
        <v>8</v>
      </c>
      <c r="AA23" s="66">
        <v>9</v>
      </c>
      <c r="AB23" s="66">
        <v>5</v>
      </c>
      <c r="AC23" s="149">
        <f t="shared" si="0"/>
        <v>164</v>
      </c>
      <c r="AD23" s="150">
        <f t="shared" si="1"/>
        <v>41</v>
      </c>
      <c r="AE23" s="84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126">
        <f t="shared" si="2"/>
        <v>205</v>
      </c>
      <c r="BD23" s="25">
        <f t="shared" si="3"/>
        <v>0</v>
      </c>
      <c r="BE23" s="26">
        <f t="shared" si="4"/>
        <v>0</v>
      </c>
      <c r="BF23" s="111">
        <f t="shared" si="7"/>
        <v>0</v>
      </c>
      <c r="BG23" s="27">
        <f t="shared" si="5"/>
        <v>205</v>
      </c>
      <c r="BH23" s="28">
        <f t="shared" si="6"/>
        <v>0</v>
      </c>
      <c r="BI23" s="181">
        <v>157106.83</v>
      </c>
      <c r="BJ23" s="235">
        <f>(SUM(BI23:BI28))/D23</f>
        <v>0.4227537678035586</v>
      </c>
      <c r="BK23" s="144">
        <v>5</v>
      </c>
      <c r="BL23"/>
    </row>
    <row r="24" spans="1:64" ht="15">
      <c r="A24" s="245"/>
      <c r="B24" s="19" t="s">
        <v>26</v>
      </c>
      <c r="C24" s="19" t="s">
        <v>108</v>
      </c>
      <c r="D24" s="248"/>
      <c r="E24" s="20">
        <v>58</v>
      </c>
      <c r="F24" s="21">
        <v>5</v>
      </c>
      <c r="G24" s="22">
        <v>86</v>
      </c>
      <c r="H24" s="22">
        <v>3</v>
      </c>
      <c r="I24" s="22">
        <v>60</v>
      </c>
      <c r="J24" s="22">
        <v>1</v>
      </c>
      <c r="K24" s="22">
        <v>57</v>
      </c>
      <c r="L24" s="22">
        <v>3</v>
      </c>
      <c r="M24" s="22">
        <v>62</v>
      </c>
      <c r="N24" s="22">
        <v>6</v>
      </c>
      <c r="O24" s="22">
        <v>47</v>
      </c>
      <c r="P24" s="22"/>
      <c r="Q24" s="164">
        <v>54</v>
      </c>
      <c r="R24" s="164">
        <v>4</v>
      </c>
      <c r="S24" s="164">
        <v>76</v>
      </c>
      <c r="T24" s="164">
        <v>14</v>
      </c>
      <c r="U24" s="22">
        <v>58</v>
      </c>
      <c r="V24" s="23">
        <v>8</v>
      </c>
      <c r="W24" s="23">
        <v>47</v>
      </c>
      <c r="X24" s="23"/>
      <c r="Y24" s="23">
        <v>52</v>
      </c>
      <c r="Z24" s="23">
        <v>12</v>
      </c>
      <c r="AA24" s="23">
        <v>21</v>
      </c>
      <c r="AB24" s="23">
        <v>5</v>
      </c>
      <c r="AC24" s="131">
        <f t="shared" si="0"/>
        <v>678</v>
      </c>
      <c r="AD24" s="132">
        <f t="shared" si="1"/>
        <v>61</v>
      </c>
      <c r="AE24" s="24"/>
      <c r="AF24" s="47"/>
      <c r="AG24" s="47"/>
      <c r="AH24" s="47"/>
      <c r="AI24" s="47"/>
      <c r="AJ24" s="47"/>
      <c r="AK24" s="47"/>
      <c r="AL24" s="47"/>
      <c r="AM24" s="47"/>
      <c r="AN24" s="47"/>
      <c r="AO24" s="47">
        <v>1</v>
      </c>
      <c r="AP24" s="47"/>
      <c r="AQ24" s="47"/>
      <c r="AR24" s="47"/>
      <c r="AS24" s="47"/>
      <c r="AT24" s="47"/>
      <c r="AU24" s="47"/>
      <c r="AV24" s="47"/>
      <c r="AW24" s="47"/>
      <c r="AX24" s="47"/>
      <c r="AY24" s="47">
        <v>1</v>
      </c>
      <c r="AZ24" s="47"/>
      <c r="BA24" s="47"/>
      <c r="BB24" s="48"/>
      <c r="BC24" s="124">
        <f t="shared" si="2"/>
        <v>739</v>
      </c>
      <c r="BD24" s="49">
        <f t="shared" si="3"/>
        <v>2</v>
      </c>
      <c r="BE24" s="50">
        <f t="shared" si="4"/>
        <v>0</v>
      </c>
      <c r="BF24" s="114">
        <f t="shared" si="7"/>
        <v>2</v>
      </c>
      <c r="BG24" s="27">
        <f t="shared" si="5"/>
        <v>737</v>
      </c>
      <c r="BH24" s="51">
        <f t="shared" si="6"/>
        <v>0.0027063599458728013</v>
      </c>
      <c r="BI24" s="180">
        <v>302536.5</v>
      </c>
      <c r="BJ24" s="236"/>
      <c r="BK24" s="145">
        <v>9</v>
      </c>
      <c r="BL24"/>
    </row>
    <row r="25" spans="1:64" ht="15">
      <c r="A25" s="245"/>
      <c r="B25" s="19" t="s">
        <v>27</v>
      </c>
      <c r="C25" s="19" t="s">
        <v>109</v>
      </c>
      <c r="D25" s="248"/>
      <c r="E25" s="20">
        <v>15</v>
      </c>
      <c r="F25" s="21">
        <v>8</v>
      </c>
      <c r="G25" s="22">
        <v>15</v>
      </c>
      <c r="H25" s="22">
        <v>6</v>
      </c>
      <c r="I25" s="22">
        <v>15</v>
      </c>
      <c r="J25" s="22">
        <v>3</v>
      </c>
      <c r="K25" s="22">
        <v>10</v>
      </c>
      <c r="L25" s="22">
        <v>4</v>
      </c>
      <c r="M25" s="22">
        <v>19</v>
      </c>
      <c r="N25" s="22">
        <v>6</v>
      </c>
      <c r="O25" s="22">
        <v>17</v>
      </c>
      <c r="P25" s="22"/>
      <c r="Q25" s="164">
        <v>18</v>
      </c>
      <c r="R25" s="164">
        <v>5</v>
      </c>
      <c r="S25" s="164">
        <v>17</v>
      </c>
      <c r="T25" s="164">
        <v>8</v>
      </c>
      <c r="U25" s="22">
        <v>12</v>
      </c>
      <c r="V25" s="23">
        <v>11</v>
      </c>
      <c r="W25" s="23">
        <v>13</v>
      </c>
      <c r="X25" s="23"/>
      <c r="Y25" s="23">
        <v>15</v>
      </c>
      <c r="Z25" s="23">
        <v>16</v>
      </c>
      <c r="AA25" s="23">
        <v>16</v>
      </c>
      <c r="AB25" s="23">
        <v>6</v>
      </c>
      <c r="AC25" s="131">
        <f t="shared" si="0"/>
        <v>182</v>
      </c>
      <c r="AD25" s="132">
        <f t="shared" si="1"/>
        <v>73</v>
      </c>
      <c r="AE25" s="24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  <c r="BC25" s="124">
        <f t="shared" si="2"/>
        <v>255</v>
      </c>
      <c r="BD25" s="49">
        <f t="shared" si="3"/>
        <v>0</v>
      </c>
      <c r="BE25" s="50">
        <f t="shared" si="4"/>
        <v>0</v>
      </c>
      <c r="BF25" s="114">
        <f t="shared" si="7"/>
        <v>0</v>
      </c>
      <c r="BG25" s="27">
        <f t="shared" si="5"/>
        <v>255</v>
      </c>
      <c r="BH25" s="51">
        <f t="shared" si="6"/>
        <v>0</v>
      </c>
      <c r="BI25" s="180">
        <v>183259.43</v>
      </c>
      <c r="BJ25" s="236"/>
      <c r="BK25" s="145">
        <v>3</v>
      </c>
      <c r="BL25"/>
    </row>
    <row r="26" spans="1:64" ht="15">
      <c r="A26" s="245"/>
      <c r="B26" s="19" t="s">
        <v>28</v>
      </c>
      <c r="C26" s="19" t="s">
        <v>110</v>
      </c>
      <c r="D26" s="248"/>
      <c r="E26" s="20">
        <v>8</v>
      </c>
      <c r="F26" s="21">
        <v>1</v>
      </c>
      <c r="G26" s="22">
        <v>13</v>
      </c>
      <c r="H26" s="22">
        <v>2</v>
      </c>
      <c r="I26" s="22">
        <v>5</v>
      </c>
      <c r="J26" s="22">
        <v>1</v>
      </c>
      <c r="K26" s="22">
        <v>6</v>
      </c>
      <c r="L26" s="22">
        <v>1</v>
      </c>
      <c r="M26" s="22">
        <v>2</v>
      </c>
      <c r="N26" s="22"/>
      <c r="O26" s="22">
        <v>4</v>
      </c>
      <c r="P26" s="22"/>
      <c r="Q26" s="164">
        <v>9</v>
      </c>
      <c r="R26" s="164"/>
      <c r="S26" s="164">
        <v>5</v>
      </c>
      <c r="T26" s="164">
        <v>1</v>
      </c>
      <c r="U26" s="22">
        <v>4</v>
      </c>
      <c r="V26" s="23">
        <v>1</v>
      </c>
      <c r="W26" s="23">
        <v>3</v>
      </c>
      <c r="X26" s="23"/>
      <c r="Y26" s="23">
        <v>4</v>
      </c>
      <c r="Z26" s="23">
        <v>2</v>
      </c>
      <c r="AA26" s="23"/>
      <c r="AB26" s="23">
        <v>2</v>
      </c>
      <c r="AC26" s="131">
        <f t="shared" si="0"/>
        <v>63</v>
      </c>
      <c r="AD26" s="132">
        <f t="shared" si="1"/>
        <v>11</v>
      </c>
      <c r="AE26" s="24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  <c r="BC26" s="124">
        <f t="shared" si="2"/>
        <v>74</v>
      </c>
      <c r="BD26" s="49">
        <f t="shared" si="3"/>
        <v>0</v>
      </c>
      <c r="BE26" s="50">
        <f t="shared" si="4"/>
        <v>0</v>
      </c>
      <c r="BF26" s="114">
        <f t="shared" si="7"/>
        <v>0</v>
      </c>
      <c r="BG26" s="27">
        <f t="shared" si="5"/>
        <v>74</v>
      </c>
      <c r="BH26" s="51">
        <f t="shared" si="6"/>
        <v>0</v>
      </c>
      <c r="BI26" s="180">
        <v>46895.17</v>
      </c>
      <c r="BJ26" s="236"/>
      <c r="BK26" s="145">
        <v>5</v>
      </c>
      <c r="BL26"/>
    </row>
    <row r="27" spans="1:64" ht="15">
      <c r="A27" s="246"/>
      <c r="B27" s="41" t="s">
        <v>29</v>
      </c>
      <c r="C27" s="41" t="s">
        <v>111</v>
      </c>
      <c r="D27" s="248"/>
      <c r="E27" s="52">
        <v>38</v>
      </c>
      <c r="F27" s="53">
        <v>5</v>
      </c>
      <c r="G27" s="54">
        <v>46</v>
      </c>
      <c r="H27" s="54">
        <v>4</v>
      </c>
      <c r="I27" s="54">
        <v>24</v>
      </c>
      <c r="J27" s="54">
        <v>3</v>
      </c>
      <c r="K27" s="54">
        <v>26</v>
      </c>
      <c r="L27" s="54">
        <v>4</v>
      </c>
      <c r="M27" s="54">
        <v>31</v>
      </c>
      <c r="N27" s="54">
        <v>4</v>
      </c>
      <c r="O27" s="54">
        <v>31</v>
      </c>
      <c r="P27" s="54"/>
      <c r="Q27" s="167">
        <v>25</v>
      </c>
      <c r="R27" s="167"/>
      <c r="S27" s="167">
        <v>27</v>
      </c>
      <c r="T27" s="167">
        <v>3</v>
      </c>
      <c r="U27" s="54">
        <v>37</v>
      </c>
      <c r="V27" s="55">
        <v>10</v>
      </c>
      <c r="W27" s="55">
        <v>26</v>
      </c>
      <c r="X27" s="55"/>
      <c r="Y27" s="55">
        <v>21</v>
      </c>
      <c r="Z27" s="55">
        <v>12</v>
      </c>
      <c r="AA27" s="55">
        <v>19</v>
      </c>
      <c r="AB27" s="55">
        <v>5</v>
      </c>
      <c r="AC27" s="131">
        <f t="shared" si="0"/>
        <v>351</v>
      </c>
      <c r="AD27" s="132">
        <f t="shared" si="1"/>
        <v>50</v>
      </c>
      <c r="AE27" s="24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124">
        <f t="shared" si="2"/>
        <v>401</v>
      </c>
      <c r="BD27" s="49">
        <f t="shared" si="3"/>
        <v>0</v>
      </c>
      <c r="BE27" s="50">
        <f t="shared" si="4"/>
        <v>0</v>
      </c>
      <c r="BF27" s="114">
        <f t="shared" si="7"/>
        <v>0</v>
      </c>
      <c r="BG27" s="27">
        <f t="shared" si="5"/>
        <v>401</v>
      </c>
      <c r="BH27" s="51">
        <f t="shared" si="6"/>
        <v>0</v>
      </c>
      <c r="BI27" s="179">
        <v>310479.76</v>
      </c>
      <c r="BJ27" s="236"/>
      <c r="BK27" s="145">
        <v>6</v>
      </c>
      <c r="BL27"/>
    </row>
    <row r="28" spans="1:64" ht="15.75" thickBot="1">
      <c r="A28" s="221"/>
      <c r="B28" s="29" t="s">
        <v>30</v>
      </c>
      <c r="C28" s="29" t="s">
        <v>112</v>
      </c>
      <c r="D28" s="249"/>
      <c r="E28" s="56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68"/>
      <c r="R28" s="168"/>
      <c r="S28" s="168"/>
      <c r="T28" s="168"/>
      <c r="U28" s="58"/>
      <c r="V28" s="59"/>
      <c r="W28" s="59"/>
      <c r="X28" s="59"/>
      <c r="Y28" s="59"/>
      <c r="Z28" s="59"/>
      <c r="AA28" s="59"/>
      <c r="AB28" s="59"/>
      <c r="AC28" s="133">
        <f t="shared" si="0"/>
        <v>0</v>
      </c>
      <c r="AD28" s="134">
        <f t="shared" si="1"/>
        <v>0</v>
      </c>
      <c r="AE28" s="60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C28" s="125">
        <f t="shared" si="2"/>
        <v>0</v>
      </c>
      <c r="BD28" s="38">
        <f t="shared" si="3"/>
        <v>0</v>
      </c>
      <c r="BE28" s="39">
        <f t="shared" si="4"/>
        <v>0</v>
      </c>
      <c r="BF28" s="115">
        <f t="shared" si="7"/>
        <v>0</v>
      </c>
      <c r="BG28" s="67">
        <f t="shared" si="5"/>
        <v>0</v>
      </c>
      <c r="BH28" s="40">
        <v>0</v>
      </c>
      <c r="BI28" s="178"/>
      <c r="BJ28" s="237"/>
      <c r="BK28" s="143"/>
      <c r="BL28"/>
    </row>
    <row r="29" spans="1:64" ht="15.75" thickBot="1">
      <c r="A29" s="81" t="s">
        <v>31</v>
      </c>
      <c r="B29" s="30" t="s">
        <v>32</v>
      </c>
      <c r="C29" s="30" t="s">
        <v>113</v>
      </c>
      <c r="D29" s="82">
        <v>1044326</v>
      </c>
      <c r="E29" s="32"/>
      <c r="F29" s="33">
        <v>25</v>
      </c>
      <c r="G29" s="34"/>
      <c r="H29" s="34">
        <v>15</v>
      </c>
      <c r="I29" s="34"/>
      <c r="J29" s="34">
        <v>20</v>
      </c>
      <c r="K29" s="34"/>
      <c r="L29" s="34">
        <v>16</v>
      </c>
      <c r="M29" s="34"/>
      <c r="N29" s="34">
        <v>11</v>
      </c>
      <c r="O29" s="34"/>
      <c r="P29" s="34">
        <v>9</v>
      </c>
      <c r="Q29" s="165"/>
      <c r="R29" s="165">
        <v>18</v>
      </c>
      <c r="S29" s="165"/>
      <c r="T29" s="165">
        <v>22</v>
      </c>
      <c r="U29" s="34"/>
      <c r="V29" s="35">
        <v>12</v>
      </c>
      <c r="W29" s="35"/>
      <c r="X29" s="35">
        <v>10</v>
      </c>
      <c r="Y29" s="35"/>
      <c r="Z29" s="35">
        <v>19</v>
      </c>
      <c r="AA29" s="35"/>
      <c r="AB29" s="35">
        <v>17</v>
      </c>
      <c r="AC29" s="135">
        <f t="shared" si="0"/>
        <v>0</v>
      </c>
      <c r="AD29" s="136">
        <f t="shared" si="1"/>
        <v>194</v>
      </c>
      <c r="AE29" s="74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6"/>
      <c r="BC29" s="127">
        <f t="shared" si="2"/>
        <v>194</v>
      </c>
      <c r="BD29" s="77">
        <f t="shared" si="3"/>
        <v>0</v>
      </c>
      <c r="BE29" s="78">
        <f t="shared" si="4"/>
        <v>0</v>
      </c>
      <c r="BF29" s="116">
        <f t="shared" si="7"/>
        <v>0</v>
      </c>
      <c r="BG29" s="79">
        <f t="shared" si="5"/>
        <v>194</v>
      </c>
      <c r="BH29" s="80">
        <f t="shared" si="6"/>
        <v>0</v>
      </c>
      <c r="BI29" s="184">
        <v>105327.17</v>
      </c>
      <c r="BJ29" s="139">
        <f>BI29/D29</f>
        <v>0.1008566003336123</v>
      </c>
      <c r="BK29" s="142"/>
      <c r="BL29"/>
    </row>
    <row r="30" spans="1:64" ht="15.75" thickBot="1">
      <c r="A30" s="68" t="s">
        <v>33</v>
      </c>
      <c r="B30" s="69" t="s">
        <v>34</v>
      </c>
      <c r="C30" s="69" t="s">
        <v>114</v>
      </c>
      <c r="D30" s="82">
        <v>2318699</v>
      </c>
      <c r="E30" s="70">
        <v>34</v>
      </c>
      <c r="F30" s="71">
        <v>28</v>
      </c>
      <c r="G30" s="72">
        <v>49</v>
      </c>
      <c r="H30" s="72">
        <v>14</v>
      </c>
      <c r="I30" s="72">
        <v>23</v>
      </c>
      <c r="J30" s="72">
        <v>15</v>
      </c>
      <c r="K30" s="72">
        <v>30</v>
      </c>
      <c r="L30" s="72">
        <v>21</v>
      </c>
      <c r="M30" s="72">
        <v>65</v>
      </c>
      <c r="N30" s="72">
        <v>21</v>
      </c>
      <c r="O30" s="72">
        <v>46</v>
      </c>
      <c r="P30" s="72"/>
      <c r="Q30" s="170">
        <v>36</v>
      </c>
      <c r="R30" s="170">
        <v>14</v>
      </c>
      <c r="S30" s="170">
        <v>29</v>
      </c>
      <c r="T30" s="170">
        <v>20</v>
      </c>
      <c r="U30" s="72">
        <v>49</v>
      </c>
      <c r="V30" s="73">
        <v>18</v>
      </c>
      <c r="W30" s="73">
        <v>46</v>
      </c>
      <c r="X30" s="73"/>
      <c r="Y30" s="73">
        <v>40</v>
      </c>
      <c r="Z30" s="73">
        <v>47</v>
      </c>
      <c r="AA30" s="73">
        <v>36</v>
      </c>
      <c r="AB30" s="73">
        <v>19</v>
      </c>
      <c r="AC30" s="135">
        <f t="shared" si="0"/>
        <v>483</v>
      </c>
      <c r="AD30" s="136">
        <f t="shared" si="1"/>
        <v>217</v>
      </c>
      <c r="AE30" s="74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6"/>
      <c r="BC30" s="127">
        <f t="shared" si="2"/>
        <v>700</v>
      </c>
      <c r="BD30" s="77">
        <f t="shared" si="3"/>
        <v>0</v>
      </c>
      <c r="BE30" s="78">
        <f t="shared" si="4"/>
        <v>0</v>
      </c>
      <c r="BF30" s="116">
        <f t="shared" si="7"/>
        <v>0</v>
      </c>
      <c r="BG30" s="79">
        <f t="shared" si="5"/>
        <v>700</v>
      </c>
      <c r="BH30" s="80">
        <f t="shared" si="6"/>
        <v>0</v>
      </c>
      <c r="BI30" s="182">
        <v>501794.6</v>
      </c>
      <c r="BJ30" s="139">
        <f>BI30/D30</f>
        <v>0.21641213456339092</v>
      </c>
      <c r="BK30" s="143"/>
      <c r="BL30"/>
    </row>
    <row r="31" spans="1:64" ht="15">
      <c r="A31" s="241" t="s">
        <v>35</v>
      </c>
      <c r="B31" s="62" t="s">
        <v>36</v>
      </c>
      <c r="C31" s="62" t="s">
        <v>115</v>
      </c>
      <c r="D31" s="247">
        <v>2595381</v>
      </c>
      <c r="E31" s="63">
        <v>10</v>
      </c>
      <c r="F31" s="64">
        <v>8</v>
      </c>
      <c r="G31" s="65">
        <v>17</v>
      </c>
      <c r="H31" s="65">
        <v>1</v>
      </c>
      <c r="I31" s="65">
        <v>15</v>
      </c>
      <c r="J31" s="65">
        <v>4</v>
      </c>
      <c r="K31" s="65">
        <v>16</v>
      </c>
      <c r="L31" s="65">
        <v>1</v>
      </c>
      <c r="M31" s="65">
        <v>17</v>
      </c>
      <c r="N31" s="65">
        <v>2</v>
      </c>
      <c r="O31" s="65">
        <v>15</v>
      </c>
      <c r="P31" s="65"/>
      <c r="Q31" s="169">
        <v>17</v>
      </c>
      <c r="R31" s="169"/>
      <c r="S31" s="169">
        <v>17</v>
      </c>
      <c r="T31" s="169">
        <v>5</v>
      </c>
      <c r="U31" s="65">
        <v>11</v>
      </c>
      <c r="V31" s="83">
        <v>5</v>
      </c>
      <c r="W31" s="83">
        <v>6</v>
      </c>
      <c r="X31" s="83"/>
      <c r="Y31" s="83">
        <v>19</v>
      </c>
      <c r="Z31" s="83">
        <v>11</v>
      </c>
      <c r="AA31" s="83">
        <v>11</v>
      </c>
      <c r="AB31" s="83">
        <v>3</v>
      </c>
      <c r="AC31" s="149">
        <f t="shared" si="0"/>
        <v>171</v>
      </c>
      <c r="AD31" s="150">
        <f t="shared" si="1"/>
        <v>40</v>
      </c>
      <c r="AE31" s="84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>
        <v>1</v>
      </c>
      <c r="AY31" s="85"/>
      <c r="AZ31" s="85"/>
      <c r="BA31" s="85"/>
      <c r="BB31" s="86"/>
      <c r="BC31" s="126">
        <f t="shared" si="2"/>
        <v>211</v>
      </c>
      <c r="BD31" s="87">
        <f t="shared" si="3"/>
        <v>0</v>
      </c>
      <c r="BE31" s="26">
        <f t="shared" si="4"/>
        <v>1</v>
      </c>
      <c r="BF31" s="117">
        <f t="shared" si="7"/>
        <v>1</v>
      </c>
      <c r="BG31" s="46">
        <f t="shared" si="5"/>
        <v>210</v>
      </c>
      <c r="BH31" s="28">
        <f t="shared" si="6"/>
        <v>0.004739336492890996</v>
      </c>
      <c r="BI31" s="183">
        <v>166548.05</v>
      </c>
      <c r="BJ31" s="235">
        <f>(SUM(BI31:BI36)/D31)</f>
        <v>0.3602160414983388</v>
      </c>
      <c r="BK31" s="144">
        <v>2</v>
      </c>
      <c r="BL31"/>
    </row>
    <row r="32" spans="1:64" ht="15">
      <c r="A32" s="245"/>
      <c r="B32" s="19" t="s">
        <v>37</v>
      </c>
      <c r="C32" s="19" t="s">
        <v>116</v>
      </c>
      <c r="D32" s="250"/>
      <c r="E32" s="20">
        <v>2</v>
      </c>
      <c r="F32" s="21">
        <v>2</v>
      </c>
      <c r="G32" s="22">
        <v>8</v>
      </c>
      <c r="H32" s="22">
        <v>6</v>
      </c>
      <c r="I32" s="22">
        <v>2</v>
      </c>
      <c r="J32" s="22">
        <v>2</v>
      </c>
      <c r="K32" s="22">
        <v>7</v>
      </c>
      <c r="L32" s="22">
        <v>2</v>
      </c>
      <c r="M32" s="22">
        <v>6</v>
      </c>
      <c r="N32" s="22">
        <v>3</v>
      </c>
      <c r="O32" s="22">
        <v>2</v>
      </c>
      <c r="P32" s="22"/>
      <c r="Q32" s="164">
        <v>5</v>
      </c>
      <c r="R32" s="164">
        <v>2</v>
      </c>
      <c r="S32" s="164">
        <v>6</v>
      </c>
      <c r="T32" s="164">
        <v>6</v>
      </c>
      <c r="U32" s="22">
        <v>12</v>
      </c>
      <c r="V32" s="23">
        <v>8</v>
      </c>
      <c r="W32" s="23">
        <v>5</v>
      </c>
      <c r="X32" s="23"/>
      <c r="Y32" s="23">
        <v>7</v>
      </c>
      <c r="Z32" s="23">
        <v>9</v>
      </c>
      <c r="AA32" s="23">
        <v>2</v>
      </c>
      <c r="AB32" s="23">
        <v>2</v>
      </c>
      <c r="AC32" s="131">
        <f t="shared" si="0"/>
        <v>64</v>
      </c>
      <c r="AD32" s="132">
        <f t="shared" si="1"/>
        <v>42</v>
      </c>
      <c r="AE32" s="24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/>
      <c r="BC32" s="124">
        <f t="shared" si="2"/>
        <v>106</v>
      </c>
      <c r="BD32" s="49">
        <f t="shared" si="3"/>
        <v>0</v>
      </c>
      <c r="BE32" s="50">
        <f t="shared" si="4"/>
        <v>0</v>
      </c>
      <c r="BF32" s="114">
        <f t="shared" si="7"/>
        <v>0</v>
      </c>
      <c r="BG32" s="27">
        <f t="shared" si="5"/>
        <v>106</v>
      </c>
      <c r="BH32" s="51">
        <f t="shared" si="6"/>
        <v>0</v>
      </c>
      <c r="BI32" s="180">
        <v>58786.85</v>
      </c>
      <c r="BJ32" s="236"/>
      <c r="BK32" s="145">
        <v>5</v>
      </c>
      <c r="BL32"/>
    </row>
    <row r="33" spans="1:64" ht="15">
      <c r="A33" s="245"/>
      <c r="B33" s="19" t="s">
        <v>38</v>
      </c>
      <c r="C33" s="19" t="s">
        <v>117</v>
      </c>
      <c r="D33" s="250"/>
      <c r="E33" s="20">
        <v>21</v>
      </c>
      <c r="F33" s="21">
        <v>11</v>
      </c>
      <c r="G33" s="22">
        <v>18</v>
      </c>
      <c r="H33" s="22">
        <v>8</v>
      </c>
      <c r="I33" s="22">
        <v>14</v>
      </c>
      <c r="J33" s="22">
        <v>5</v>
      </c>
      <c r="K33" s="22">
        <v>8</v>
      </c>
      <c r="L33" s="22">
        <v>2</v>
      </c>
      <c r="M33" s="22">
        <v>10</v>
      </c>
      <c r="N33" s="22">
        <v>3</v>
      </c>
      <c r="O33" s="22">
        <v>7</v>
      </c>
      <c r="P33" s="22"/>
      <c r="Q33" s="164">
        <v>8</v>
      </c>
      <c r="R33" s="164">
        <v>3</v>
      </c>
      <c r="S33" s="164">
        <v>14</v>
      </c>
      <c r="T33" s="164">
        <v>8</v>
      </c>
      <c r="U33" s="22">
        <v>16</v>
      </c>
      <c r="V33" s="23">
        <v>5</v>
      </c>
      <c r="W33" s="23">
        <v>10</v>
      </c>
      <c r="X33" s="23"/>
      <c r="Y33" s="23">
        <v>11</v>
      </c>
      <c r="Z33" s="23">
        <v>10</v>
      </c>
      <c r="AA33" s="23">
        <v>9</v>
      </c>
      <c r="AB33" s="23">
        <v>8</v>
      </c>
      <c r="AC33" s="131">
        <f t="shared" si="0"/>
        <v>146</v>
      </c>
      <c r="AD33" s="132">
        <f t="shared" si="1"/>
        <v>63</v>
      </c>
      <c r="AE33" s="24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124">
        <f t="shared" si="2"/>
        <v>209</v>
      </c>
      <c r="BD33" s="49">
        <f t="shared" si="3"/>
        <v>0</v>
      </c>
      <c r="BE33" s="50">
        <f t="shared" si="4"/>
        <v>0</v>
      </c>
      <c r="BF33" s="114">
        <f t="shared" si="7"/>
        <v>0</v>
      </c>
      <c r="BG33" s="27">
        <f t="shared" si="5"/>
        <v>209</v>
      </c>
      <c r="BH33" s="51">
        <f t="shared" si="6"/>
        <v>0</v>
      </c>
      <c r="BI33" s="180">
        <v>111109.21</v>
      </c>
      <c r="BJ33" s="236"/>
      <c r="BK33" s="145">
        <v>6</v>
      </c>
      <c r="BL33"/>
    </row>
    <row r="34" spans="1:64" ht="15">
      <c r="A34" s="245"/>
      <c r="B34" s="19" t="s">
        <v>39</v>
      </c>
      <c r="C34" s="19" t="s">
        <v>118</v>
      </c>
      <c r="D34" s="250"/>
      <c r="E34" s="20">
        <v>14</v>
      </c>
      <c r="F34" s="21">
        <v>10</v>
      </c>
      <c r="G34" s="22">
        <v>19</v>
      </c>
      <c r="H34" s="22">
        <v>7</v>
      </c>
      <c r="I34" s="22">
        <v>12</v>
      </c>
      <c r="J34" s="22">
        <v>11</v>
      </c>
      <c r="K34" s="22">
        <v>12</v>
      </c>
      <c r="L34" s="22">
        <v>4</v>
      </c>
      <c r="M34" s="22">
        <v>9</v>
      </c>
      <c r="N34" s="22">
        <v>10</v>
      </c>
      <c r="O34" s="22">
        <v>16</v>
      </c>
      <c r="P34" s="22"/>
      <c r="Q34" s="164">
        <v>18</v>
      </c>
      <c r="R34" s="164">
        <v>4</v>
      </c>
      <c r="S34" s="164">
        <v>18</v>
      </c>
      <c r="T34" s="164">
        <v>7</v>
      </c>
      <c r="U34" s="22">
        <v>13</v>
      </c>
      <c r="V34" s="23">
        <v>14</v>
      </c>
      <c r="W34" s="23">
        <v>8</v>
      </c>
      <c r="X34" s="23"/>
      <c r="Y34" s="23">
        <v>11</v>
      </c>
      <c r="Z34" s="23">
        <v>14</v>
      </c>
      <c r="AA34" s="23">
        <v>9</v>
      </c>
      <c r="AB34" s="23">
        <v>2</v>
      </c>
      <c r="AC34" s="131">
        <f t="shared" si="0"/>
        <v>159</v>
      </c>
      <c r="AD34" s="132">
        <f t="shared" si="1"/>
        <v>83</v>
      </c>
      <c r="AE34" s="24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/>
      <c r="BC34" s="124">
        <f t="shared" si="2"/>
        <v>242</v>
      </c>
      <c r="BD34" s="49">
        <f t="shared" si="3"/>
        <v>0</v>
      </c>
      <c r="BE34" s="50">
        <f t="shared" si="4"/>
        <v>0</v>
      </c>
      <c r="BF34" s="114">
        <f t="shared" si="7"/>
        <v>0</v>
      </c>
      <c r="BG34" s="27">
        <f t="shared" si="5"/>
        <v>242</v>
      </c>
      <c r="BH34" s="51">
        <f t="shared" si="6"/>
        <v>0</v>
      </c>
      <c r="BI34" s="180">
        <v>150722.45</v>
      </c>
      <c r="BJ34" s="236"/>
      <c r="BK34" s="145"/>
      <c r="BL34"/>
    </row>
    <row r="35" spans="1:64" ht="15">
      <c r="A35" s="245"/>
      <c r="B35" s="19" t="s">
        <v>40</v>
      </c>
      <c r="C35" s="19" t="s">
        <v>119</v>
      </c>
      <c r="D35" s="250"/>
      <c r="E35" s="20">
        <v>43</v>
      </c>
      <c r="F35" s="21">
        <v>22</v>
      </c>
      <c r="G35" s="22">
        <v>65</v>
      </c>
      <c r="H35" s="22">
        <v>19</v>
      </c>
      <c r="I35" s="22">
        <v>41</v>
      </c>
      <c r="J35" s="22">
        <v>7</v>
      </c>
      <c r="K35" s="22">
        <v>34</v>
      </c>
      <c r="L35" s="22">
        <v>5</v>
      </c>
      <c r="M35" s="22">
        <v>36</v>
      </c>
      <c r="N35" s="22">
        <v>9</v>
      </c>
      <c r="O35" s="22">
        <v>38</v>
      </c>
      <c r="P35" s="22"/>
      <c r="Q35" s="164">
        <v>37</v>
      </c>
      <c r="R35" s="164">
        <v>3</v>
      </c>
      <c r="S35" s="164">
        <v>33</v>
      </c>
      <c r="T35" s="164">
        <v>20</v>
      </c>
      <c r="U35" s="22">
        <v>49</v>
      </c>
      <c r="V35" s="23">
        <v>15</v>
      </c>
      <c r="W35" s="23">
        <v>52</v>
      </c>
      <c r="X35" s="23"/>
      <c r="Y35" s="23">
        <v>52</v>
      </c>
      <c r="Z35" s="23">
        <v>30</v>
      </c>
      <c r="AA35" s="23">
        <v>29</v>
      </c>
      <c r="AB35" s="23">
        <v>12</v>
      </c>
      <c r="AC35" s="131">
        <f t="shared" si="0"/>
        <v>509</v>
      </c>
      <c r="AD35" s="132">
        <f t="shared" si="1"/>
        <v>142</v>
      </c>
      <c r="AE35" s="24"/>
      <c r="AF35" s="47"/>
      <c r="AG35" s="47"/>
      <c r="AH35" s="47"/>
      <c r="AI35" s="47"/>
      <c r="AJ35" s="47"/>
      <c r="AK35" s="47"/>
      <c r="AL35" s="47"/>
      <c r="AM35" s="47"/>
      <c r="AN35" s="47"/>
      <c r="AO35" s="47">
        <v>1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>
        <v>3</v>
      </c>
      <c r="AZ35" s="47"/>
      <c r="BA35" s="47">
        <v>2</v>
      </c>
      <c r="BB35" s="48"/>
      <c r="BC35" s="124">
        <f t="shared" si="2"/>
        <v>651</v>
      </c>
      <c r="BD35" s="49">
        <f t="shared" si="3"/>
        <v>6</v>
      </c>
      <c r="BE35" s="50">
        <f t="shared" si="4"/>
        <v>0</v>
      </c>
      <c r="BF35" s="114">
        <f t="shared" si="7"/>
        <v>6</v>
      </c>
      <c r="BG35" s="27">
        <f t="shared" si="5"/>
        <v>645</v>
      </c>
      <c r="BH35" s="51">
        <f t="shared" si="6"/>
        <v>0.009216589861751152</v>
      </c>
      <c r="BI35" s="180">
        <v>362687.92</v>
      </c>
      <c r="BJ35" s="236"/>
      <c r="BK35" s="145">
        <v>87</v>
      </c>
      <c r="BL35"/>
    </row>
    <row r="36" spans="1:64" ht="15.75" thickBot="1">
      <c r="A36" s="221"/>
      <c r="B36" s="29" t="s">
        <v>41</v>
      </c>
      <c r="C36" s="29" t="s">
        <v>120</v>
      </c>
      <c r="D36" s="251"/>
      <c r="E36" s="56">
        <v>7</v>
      </c>
      <c r="F36" s="57">
        <v>2</v>
      </c>
      <c r="G36" s="58">
        <v>13</v>
      </c>
      <c r="H36" s="58">
        <v>3</v>
      </c>
      <c r="I36" s="58">
        <v>10</v>
      </c>
      <c r="J36" s="58">
        <v>2</v>
      </c>
      <c r="K36" s="58">
        <v>4</v>
      </c>
      <c r="L36" s="58">
        <v>1</v>
      </c>
      <c r="M36" s="58">
        <v>6</v>
      </c>
      <c r="N36" s="58">
        <v>2</v>
      </c>
      <c r="O36" s="58">
        <v>7</v>
      </c>
      <c r="P36" s="58"/>
      <c r="Q36" s="168">
        <v>13</v>
      </c>
      <c r="R36" s="168">
        <v>3</v>
      </c>
      <c r="S36" s="168">
        <v>11</v>
      </c>
      <c r="T36" s="168">
        <v>3</v>
      </c>
      <c r="U36" s="58">
        <v>11</v>
      </c>
      <c r="V36" s="59">
        <v>6</v>
      </c>
      <c r="W36" s="59">
        <v>3</v>
      </c>
      <c r="X36" s="59"/>
      <c r="Y36" s="59">
        <v>6</v>
      </c>
      <c r="Z36" s="59">
        <v>12</v>
      </c>
      <c r="AA36" s="59">
        <v>9</v>
      </c>
      <c r="AB36" s="59">
        <v>1</v>
      </c>
      <c r="AC36" s="133">
        <f t="shared" si="0"/>
        <v>100</v>
      </c>
      <c r="AD36" s="134">
        <f t="shared" si="1"/>
        <v>35</v>
      </c>
      <c r="AE36" s="60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/>
      <c r="BC36" s="125">
        <f t="shared" si="2"/>
        <v>135</v>
      </c>
      <c r="BD36" s="38">
        <f t="shared" si="3"/>
        <v>0</v>
      </c>
      <c r="BE36" s="39">
        <f t="shared" si="4"/>
        <v>0</v>
      </c>
      <c r="BF36" s="112">
        <f t="shared" si="7"/>
        <v>0</v>
      </c>
      <c r="BG36" s="67">
        <f t="shared" si="5"/>
        <v>135</v>
      </c>
      <c r="BH36" s="40">
        <f t="shared" si="6"/>
        <v>0</v>
      </c>
      <c r="BI36" s="178">
        <v>85043.39</v>
      </c>
      <c r="BJ36" s="237"/>
      <c r="BK36" s="143"/>
      <c r="BL36"/>
    </row>
    <row r="37" spans="1:64" ht="15">
      <c r="A37" s="252" t="s">
        <v>42</v>
      </c>
      <c r="B37" s="62" t="s">
        <v>43</v>
      </c>
      <c r="C37" s="62" t="s">
        <v>121</v>
      </c>
      <c r="D37" s="247">
        <v>1626197</v>
      </c>
      <c r="E37" s="63">
        <v>1</v>
      </c>
      <c r="F37" s="64">
        <v>1</v>
      </c>
      <c r="G37" s="65"/>
      <c r="H37" s="65"/>
      <c r="I37" s="65"/>
      <c r="J37" s="65"/>
      <c r="K37" s="65"/>
      <c r="L37" s="65">
        <v>2</v>
      </c>
      <c r="M37" s="65"/>
      <c r="N37" s="65"/>
      <c r="O37" s="65">
        <v>1</v>
      </c>
      <c r="P37" s="65"/>
      <c r="Q37" s="169"/>
      <c r="R37" s="169"/>
      <c r="S37" s="169"/>
      <c r="T37" s="169">
        <v>1</v>
      </c>
      <c r="U37" s="65"/>
      <c r="V37" s="83"/>
      <c r="W37" s="83"/>
      <c r="X37" s="83"/>
      <c r="Y37" s="83"/>
      <c r="Z37" s="83"/>
      <c r="AA37" s="83">
        <v>1</v>
      </c>
      <c r="AB37" s="83"/>
      <c r="AC37" s="149">
        <f t="shared" si="0"/>
        <v>3</v>
      </c>
      <c r="AD37" s="150">
        <f t="shared" si="1"/>
        <v>4</v>
      </c>
      <c r="AE37" s="84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126">
        <f t="shared" si="2"/>
        <v>7</v>
      </c>
      <c r="BD37" s="87">
        <f t="shared" si="3"/>
        <v>0</v>
      </c>
      <c r="BE37" s="26">
        <f t="shared" si="4"/>
        <v>0</v>
      </c>
      <c r="BF37" s="117">
        <f t="shared" si="7"/>
        <v>0</v>
      </c>
      <c r="BG37" s="46">
        <f t="shared" si="5"/>
        <v>7</v>
      </c>
      <c r="BH37" s="28">
        <v>0</v>
      </c>
      <c r="BI37" s="183">
        <v>3964.23</v>
      </c>
      <c r="BJ37" s="235">
        <f>(SUM(BI37:BI41))/D37</f>
        <v>0.25126364148993025</v>
      </c>
      <c r="BK37" s="144"/>
      <c r="BL37"/>
    </row>
    <row r="38" spans="1:64" ht="15">
      <c r="A38" s="232"/>
      <c r="B38" s="19" t="s">
        <v>44</v>
      </c>
      <c r="C38" s="19" t="s">
        <v>122</v>
      </c>
      <c r="D38" s="250"/>
      <c r="E38" s="20">
        <v>11</v>
      </c>
      <c r="F38" s="21">
        <v>8</v>
      </c>
      <c r="G38" s="22">
        <v>28</v>
      </c>
      <c r="H38" s="22">
        <v>7</v>
      </c>
      <c r="I38" s="22">
        <v>14</v>
      </c>
      <c r="J38" s="22">
        <v>10</v>
      </c>
      <c r="K38" s="22">
        <v>19</v>
      </c>
      <c r="L38" s="22">
        <v>9</v>
      </c>
      <c r="M38" s="22">
        <v>16</v>
      </c>
      <c r="N38" s="22">
        <v>3</v>
      </c>
      <c r="O38" s="22">
        <v>25</v>
      </c>
      <c r="P38" s="22"/>
      <c r="Q38" s="164">
        <v>18</v>
      </c>
      <c r="R38" s="164">
        <v>3</v>
      </c>
      <c r="S38" s="164">
        <v>21</v>
      </c>
      <c r="T38" s="164">
        <v>8</v>
      </c>
      <c r="U38" s="22">
        <v>23</v>
      </c>
      <c r="V38" s="23">
        <v>8</v>
      </c>
      <c r="W38" s="23">
        <v>26</v>
      </c>
      <c r="X38" s="23"/>
      <c r="Y38" s="23">
        <v>19</v>
      </c>
      <c r="Z38" s="23">
        <v>12</v>
      </c>
      <c r="AA38" s="23">
        <v>13</v>
      </c>
      <c r="AB38" s="23">
        <v>14</v>
      </c>
      <c r="AC38" s="131">
        <f t="shared" si="0"/>
        <v>233</v>
      </c>
      <c r="AD38" s="132">
        <f t="shared" si="1"/>
        <v>82</v>
      </c>
      <c r="AE38" s="24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/>
      <c r="BC38" s="124">
        <f t="shared" si="2"/>
        <v>315</v>
      </c>
      <c r="BD38" s="49">
        <f t="shared" si="3"/>
        <v>0</v>
      </c>
      <c r="BE38" s="50">
        <f t="shared" si="4"/>
        <v>0</v>
      </c>
      <c r="BF38" s="114">
        <f t="shared" si="7"/>
        <v>0</v>
      </c>
      <c r="BG38" s="27">
        <f t="shared" si="5"/>
        <v>315</v>
      </c>
      <c r="BH38" s="51">
        <f t="shared" si="6"/>
        <v>0</v>
      </c>
      <c r="BI38" s="180">
        <v>135922.64</v>
      </c>
      <c r="BJ38" s="236"/>
      <c r="BK38" s="145"/>
      <c r="BL38"/>
    </row>
    <row r="39" spans="1:64" ht="15">
      <c r="A39" s="232"/>
      <c r="B39" s="19" t="s">
        <v>45</v>
      </c>
      <c r="C39" s="19" t="s">
        <v>123</v>
      </c>
      <c r="D39" s="250"/>
      <c r="E39" s="20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64"/>
      <c r="R39" s="164"/>
      <c r="S39" s="164"/>
      <c r="T39" s="164"/>
      <c r="U39" s="22"/>
      <c r="V39" s="23"/>
      <c r="W39" s="23"/>
      <c r="X39" s="23"/>
      <c r="Y39" s="23"/>
      <c r="Z39" s="23"/>
      <c r="AA39" s="23"/>
      <c r="AB39" s="23"/>
      <c r="AC39" s="131">
        <f t="shared" si="0"/>
        <v>0</v>
      </c>
      <c r="AD39" s="132">
        <f t="shared" si="1"/>
        <v>0</v>
      </c>
      <c r="AE39" s="24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124">
        <f t="shared" si="2"/>
        <v>0</v>
      </c>
      <c r="BD39" s="49">
        <f t="shared" si="3"/>
        <v>0</v>
      </c>
      <c r="BE39" s="50">
        <f t="shared" si="4"/>
        <v>0</v>
      </c>
      <c r="BF39" s="114">
        <f t="shared" si="7"/>
        <v>0</v>
      </c>
      <c r="BG39" s="27">
        <f t="shared" si="5"/>
        <v>0</v>
      </c>
      <c r="BH39" s="51">
        <v>0</v>
      </c>
      <c r="BI39" s="180"/>
      <c r="BJ39" s="236"/>
      <c r="BK39" s="145"/>
      <c r="BL39"/>
    </row>
    <row r="40" spans="1:64" ht="15">
      <c r="A40" s="232"/>
      <c r="B40" s="88" t="s">
        <v>46</v>
      </c>
      <c r="C40" s="88" t="s">
        <v>124</v>
      </c>
      <c r="D40" s="250"/>
      <c r="E40" s="89">
        <v>18</v>
      </c>
      <c r="F40" s="90">
        <v>21</v>
      </c>
      <c r="G40" s="91">
        <v>21</v>
      </c>
      <c r="H40" s="91">
        <v>13</v>
      </c>
      <c r="I40" s="91">
        <v>24</v>
      </c>
      <c r="J40" s="91">
        <v>13</v>
      </c>
      <c r="K40" s="91">
        <v>22</v>
      </c>
      <c r="L40" s="91">
        <v>10</v>
      </c>
      <c r="M40" s="91">
        <v>18</v>
      </c>
      <c r="N40" s="91">
        <v>11</v>
      </c>
      <c r="O40" s="91">
        <v>10</v>
      </c>
      <c r="P40" s="91"/>
      <c r="Q40" s="171">
        <v>31</v>
      </c>
      <c r="R40" s="171">
        <v>7</v>
      </c>
      <c r="S40" s="171">
        <v>15</v>
      </c>
      <c r="T40" s="171">
        <v>19</v>
      </c>
      <c r="U40" s="91">
        <v>15</v>
      </c>
      <c r="V40" s="66">
        <v>10</v>
      </c>
      <c r="W40" s="66">
        <v>21</v>
      </c>
      <c r="X40" s="66"/>
      <c r="Y40" s="66">
        <v>18</v>
      </c>
      <c r="Z40" s="66">
        <v>26</v>
      </c>
      <c r="AA40" s="66">
        <v>22</v>
      </c>
      <c r="AB40" s="66">
        <v>12</v>
      </c>
      <c r="AC40" s="131">
        <f t="shared" si="0"/>
        <v>235</v>
      </c>
      <c r="AD40" s="132">
        <f t="shared" si="1"/>
        <v>142</v>
      </c>
      <c r="AE40" s="24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  <c r="BC40" s="124">
        <f t="shared" si="2"/>
        <v>377</v>
      </c>
      <c r="BD40" s="49">
        <f t="shared" si="3"/>
        <v>0</v>
      </c>
      <c r="BE40" s="50">
        <f t="shared" si="4"/>
        <v>0</v>
      </c>
      <c r="BF40" s="114">
        <f t="shared" si="7"/>
        <v>0</v>
      </c>
      <c r="BG40" s="27">
        <f t="shared" si="5"/>
        <v>377</v>
      </c>
      <c r="BH40" s="51">
        <f t="shared" si="6"/>
        <v>0</v>
      </c>
      <c r="BI40" s="181">
        <v>154216.98</v>
      </c>
      <c r="BJ40" s="236"/>
      <c r="BK40" s="145"/>
      <c r="BL40"/>
    </row>
    <row r="41" spans="1:64" ht="15.75" thickBot="1">
      <c r="A41" s="233"/>
      <c r="B41" s="29" t="s">
        <v>47</v>
      </c>
      <c r="C41" s="29" t="s">
        <v>125</v>
      </c>
      <c r="D41" s="251"/>
      <c r="E41" s="56">
        <v>10</v>
      </c>
      <c r="F41" s="57">
        <v>13</v>
      </c>
      <c r="G41" s="58">
        <v>9</v>
      </c>
      <c r="H41" s="58">
        <v>9</v>
      </c>
      <c r="I41" s="58">
        <v>7</v>
      </c>
      <c r="J41" s="58">
        <v>5</v>
      </c>
      <c r="K41" s="58">
        <v>11</v>
      </c>
      <c r="L41" s="58">
        <v>6</v>
      </c>
      <c r="M41" s="58">
        <v>7</v>
      </c>
      <c r="N41" s="58">
        <v>8</v>
      </c>
      <c r="O41" s="58">
        <v>12</v>
      </c>
      <c r="P41" s="58"/>
      <c r="Q41" s="168">
        <v>13</v>
      </c>
      <c r="R41" s="168">
        <v>5</v>
      </c>
      <c r="S41" s="168">
        <v>8</v>
      </c>
      <c r="T41" s="168">
        <v>10</v>
      </c>
      <c r="U41" s="58">
        <v>11</v>
      </c>
      <c r="V41" s="59">
        <v>11</v>
      </c>
      <c r="W41" s="59">
        <v>13</v>
      </c>
      <c r="X41" s="59"/>
      <c r="Y41" s="59">
        <v>10</v>
      </c>
      <c r="Z41" s="59">
        <v>18</v>
      </c>
      <c r="AA41" s="59">
        <v>4</v>
      </c>
      <c r="AB41" s="59">
        <v>11</v>
      </c>
      <c r="AC41" s="133">
        <f t="shared" si="0"/>
        <v>115</v>
      </c>
      <c r="AD41" s="134">
        <f t="shared" si="1"/>
        <v>96</v>
      </c>
      <c r="AE41" s="60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>
        <v>1</v>
      </c>
      <c r="AR41" s="36"/>
      <c r="AS41" s="36"/>
      <c r="AT41" s="36"/>
      <c r="AU41" s="36"/>
      <c r="AV41" s="36"/>
      <c r="AW41" s="36"/>
      <c r="AX41" s="36"/>
      <c r="AY41" s="36">
        <v>3</v>
      </c>
      <c r="AZ41" s="36"/>
      <c r="BA41" s="36"/>
      <c r="BB41" s="37"/>
      <c r="BC41" s="125">
        <f t="shared" si="2"/>
        <v>211</v>
      </c>
      <c r="BD41" s="61">
        <f t="shared" si="3"/>
        <v>4</v>
      </c>
      <c r="BE41" s="39">
        <f t="shared" si="4"/>
        <v>0</v>
      </c>
      <c r="BF41" s="118">
        <f t="shared" si="7"/>
        <v>4</v>
      </c>
      <c r="BG41" s="67">
        <f t="shared" si="5"/>
        <v>207</v>
      </c>
      <c r="BH41" s="40">
        <f t="shared" si="6"/>
        <v>0.018957345971563982</v>
      </c>
      <c r="BI41" s="178">
        <v>114500.33</v>
      </c>
      <c r="BJ41" s="237"/>
      <c r="BK41" s="143">
        <v>11</v>
      </c>
      <c r="BL41"/>
    </row>
    <row r="42" spans="1:64" ht="15">
      <c r="A42" s="253" t="s">
        <v>48</v>
      </c>
      <c r="B42" s="88" t="s">
        <v>49</v>
      </c>
      <c r="C42" s="88" t="s">
        <v>126</v>
      </c>
      <c r="D42" s="250">
        <v>1373936</v>
      </c>
      <c r="E42" s="89">
        <v>58</v>
      </c>
      <c r="F42" s="90">
        <v>35</v>
      </c>
      <c r="G42" s="91">
        <v>83</v>
      </c>
      <c r="H42" s="91">
        <v>19</v>
      </c>
      <c r="I42" s="91">
        <v>3</v>
      </c>
      <c r="J42" s="91">
        <v>6</v>
      </c>
      <c r="K42" s="91"/>
      <c r="L42" s="91">
        <v>1</v>
      </c>
      <c r="M42" s="91"/>
      <c r="N42" s="91"/>
      <c r="O42" s="91"/>
      <c r="P42" s="91"/>
      <c r="Q42" s="171"/>
      <c r="R42" s="171"/>
      <c r="S42" s="171"/>
      <c r="T42" s="171"/>
      <c r="U42" s="91"/>
      <c r="V42" s="66"/>
      <c r="W42" s="66"/>
      <c r="X42" s="66"/>
      <c r="Y42" s="66"/>
      <c r="Z42" s="66"/>
      <c r="AA42" s="66"/>
      <c r="AB42" s="66"/>
      <c r="AC42" s="149">
        <f t="shared" si="0"/>
        <v>144</v>
      </c>
      <c r="AD42" s="150">
        <f t="shared" si="1"/>
        <v>61</v>
      </c>
      <c r="AE42" s="84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126">
        <f t="shared" si="2"/>
        <v>205</v>
      </c>
      <c r="BD42" s="87">
        <f t="shared" si="3"/>
        <v>0</v>
      </c>
      <c r="BE42" s="26">
        <f t="shared" si="4"/>
        <v>0</v>
      </c>
      <c r="BF42" s="117">
        <f t="shared" si="7"/>
        <v>0</v>
      </c>
      <c r="BG42" s="46">
        <f t="shared" si="5"/>
        <v>205</v>
      </c>
      <c r="BH42" s="28">
        <f t="shared" si="6"/>
        <v>0</v>
      </c>
      <c r="BI42" s="181">
        <v>82036.08</v>
      </c>
      <c r="BJ42" s="235">
        <f>(SUM(BI42:BI47))/D42</f>
        <v>0.17207273118980798</v>
      </c>
      <c r="BK42" s="144"/>
      <c r="BL42"/>
    </row>
    <row r="43" spans="1:64" ht="15">
      <c r="A43" s="254"/>
      <c r="B43" s="88" t="s">
        <v>50</v>
      </c>
      <c r="C43" s="88" t="s">
        <v>127</v>
      </c>
      <c r="D43" s="223"/>
      <c r="E43" s="89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171"/>
      <c r="R43" s="171"/>
      <c r="S43" s="171"/>
      <c r="T43" s="171"/>
      <c r="U43" s="91"/>
      <c r="V43" s="66"/>
      <c r="W43" s="66"/>
      <c r="X43" s="66"/>
      <c r="Y43" s="66"/>
      <c r="Z43" s="66"/>
      <c r="AA43" s="66"/>
      <c r="AB43" s="23"/>
      <c r="AC43" s="131">
        <f t="shared" si="0"/>
        <v>0</v>
      </c>
      <c r="AD43" s="132">
        <f t="shared" si="1"/>
        <v>0</v>
      </c>
      <c r="AE43" s="24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/>
      <c r="BC43" s="124">
        <f t="shared" si="2"/>
        <v>0</v>
      </c>
      <c r="BD43" s="49">
        <f t="shared" si="3"/>
        <v>0</v>
      </c>
      <c r="BE43" s="50">
        <f t="shared" si="4"/>
        <v>0</v>
      </c>
      <c r="BF43" s="114">
        <f t="shared" si="7"/>
        <v>0</v>
      </c>
      <c r="BG43" s="27">
        <f t="shared" si="5"/>
        <v>0</v>
      </c>
      <c r="BH43" s="51">
        <v>0</v>
      </c>
      <c r="BI43" s="180"/>
      <c r="BJ43" s="236"/>
      <c r="BK43" s="145"/>
      <c r="BL43"/>
    </row>
    <row r="44" spans="1:64" ht="15">
      <c r="A44" s="254"/>
      <c r="B44" s="88" t="s">
        <v>51</v>
      </c>
      <c r="C44" s="88" t="s">
        <v>128</v>
      </c>
      <c r="D44" s="223"/>
      <c r="E44" s="89">
        <v>1</v>
      </c>
      <c r="F44" s="90"/>
      <c r="G44" s="91">
        <v>4</v>
      </c>
      <c r="H44" s="91">
        <v>1</v>
      </c>
      <c r="I44" s="91">
        <v>1</v>
      </c>
      <c r="J44" s="91"/>
      <c r="K44" s="91">
        <v>3</v>
      </c>
      <c r="L44" s="91"/>
      <c r="M44" s="91">
        <v>2</v>
      </c>
      <c r="N44" s="91">
        <v>1</v>
      </c>
      <c r="O44" s="91">
        <v>2</v>
      </c>
      <c r="P44" s="91"/>
      <c r="Q44" s="171">
        <v>1</v>
      </c>
      <c r="R44" s="171">
        <v>1</v>
      </c>
      <c r="S44" s="171">
        <v>3</v>
      </c>
      <c r="T44" s="171"/>
      <c r="U44" s="91">
        <v>2</v>
      </c>
      <c r="V44" s="66">
        <v>1</v>
      </c>
      <c r="W44" s="66">
        <v>6</v>
      </c>
      <c r="X44" s="66"/>
      <c r="Y44" s="66">
        <v>1</v>
      </c>
      <c r="Z44" s="66">
        <v>2</v>
      </c>
      <c r="AA44" s="66">
        <v>2</v>
      </c>
      <c r="AB44" s="66"/>
      <c r="AC44" s="131">
        <f t="shared" si="0"/>
        <v>28</v>
      </c>
      <c r="AD44" s="132">
        <f t="shared" si="1"/>
        <v>6</v>
      </c>
      <c r="AE44" s="24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8"/>
      <c r="BC44" s="124">
        <f t="shared" si="2"/>
        <v>34</v>
      </c>
      <c r="BD44" s="49">
        <f t="shared" si="3"/>
        <v>0</v>
      </c>
      <c r="BE44" s="50">
        <f t="shared" si="4"/>
        <v>0</v>
      </c>
      <c r="BF44" s="114">
        <f t="shared" si="7"/>
        <v>0</v>
      </c>
      <c r="BG44" s="27">
        <f t="shared" si="5"/>
        <v>34</v>
      </c>
      <c r="BH44" s="51">
        <f t="shared" si="6"/>
        <v>0</v>
      </c>
      <c r="BI44" s="181">
        <v>23029.46</v>
      </c>
      <c r="BJ44" s="236"/>
      <c r="BK44" s="145"/>
      <c r="BL44"/>
    </row>
    <row r="45" spans="1:64" ht="15">
      <c r="A45" s="254"/>
      <c r="B45" s="88" t="s">
        <v>52</v>
      </c>
      <c r="C45" s="88" t="s">
        <v>129</v>
      </c>
      <c r="D45" s="223"/>
      <c r="E45" s="89">
        <v>10</v>
      </c>
      <c r="F45" s="90">
        <v>2</v>
      </c>
      <c r="G45" s="91">
        <v>7</v>
      </c>
      <c r="H45" s="91">
        <v>4</v>
      </c>
      <c r="I45" s="91">
        <v>9</v>
      </c>
      <c r="J45" s="91">
        <v>2</v>
      </c>
      <c r="K45" s="91">
        <v>4</v>
      </c>
      <c r="L45" s="91">
        <v>3</v>
      </c>
      <c r="M45" s="91">
        <v>13</v>
      </c>
      <c r="N45" s="91">
        <v>4</v>
      </c>
      <c r="O45" s="91">
        <v>8</v>
      </c>
      <c r="P45" s="91"/>
      <c r="Q45" s="171">
        <v>5</v>
      </c>
      <c r="R45" s="171">
        <v>1</v>
      </c>
      <c r="S45" s="171">
        <v>8</v>
      </c>
      <c r="T45" s="171">
        <v>1</v>
      </c>
      <c r="U45" s="91">
        <v>9</v>
      </c>
      <c r="V45" s="66">
        <v>4</v>
      </c>
      <c r="W45" s="66">
        <v>14</v>
      </c>
      <c r="X45" s="66"/>
      <c r="Y45" s="66">
        <v>8</v>
      </c>
      <c r="Z45" s="66">
        <v>6</v>
      </c>
      <c r="AA45" s="66">
        <v>9</v>
      </c>
      <c r="AB45" s="66">
        <v>8</v>
      </c>
      <c r="AC45" s="131">
        <f t="shared" si="0"/>
        <v>104</v>
      </c>
      <c r="AD45" s="132">
        <f t="shared" si="1"/>
        <v>35</v>
      </c>
      <c r="AE45" s="24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8"/>
      <c r="BC45" s="124">
        <f t="shared" si="2"/>
        <v>139</v>
      </c>
      <c r="BD45" s="49">
        <f t="shared" si="3"/>
        <v>0</v>
      </c>
      <c r="BE45" s="50">
        <f t="shared" si="4"/>
        <v>0</v>
      </c>
      <c r="BF45" s="114">
        <f t="shared" si="7"/>
        <v>0</v>
      </c>
      <c r="BG45" s="27">
        <f t="shared" si="5"/>
        <v>139</v>
      </c>
      <c r="BH45" s="51">
        <f t="shared" si="6"/>
        <v>0</v>
      </c>
      <c r="BI45" s="181">
        <v>69201.59</v>
      </c>
      <c r="BJ45" s="236"/>
      <c r="BK45" s="145"/>
      <c r="BL45"/>
    </row>
    <row r="46" spans="1:64" ht="15">
      <c r="A46" s="254"/>
      <c r="B46" s="88" t="s">
        <v>53</v>
      </c>
      <c r="C46" s="88" t="s">
        <v>130</v>
      </c>
      <c r="D46" s="223"/>
      <c r="E46" s="89">
        <v>4</v>
      </c>
      <c r="F46" s="90">
        <v>2</v>
      </c>
      <c r="G46" s="91">
        <v>10</v>
      </c>
      <c r="H46" s="91">
        <v>3</v>
      </c>
      <c r="I46" s="91">
        <v>2</v>
      </c>
      <c r="J46" s="91">
        <v>2</v>
      </c>
      <c r="K46" s="91">
        <v>4</v>
      </c>
      <c r="L46" s="91"/>
      <c r="M46" s="91">
        <v>7</v>
      </c>
      <c r="N46" s="91">
        <v>1</v>
      </c>
      <c r="O46" s="91">
        <v>4</v>
      </c>
      <c r="P46" s="91"/>
      <c r="Q46" s="171">
        <v>6</v>
      </c>
      <c r="R46" s="171">
        <v>3</v>
      </c>
      <c r="S46" s="171">
        <v>5</v>
      </c>
      <c r="T46" s="171">
        <v>1</v>
      </c>
      <c r="U46" s="91">
        <v>5</v>
      </c>
      <c r="V46" s="66">
        <v>1</v>
      </c>
      <c r="W46" s="66">
        <v>1</v>
      </c>
      <c r="X46" s="66"/>
      <c r="Y46" s="66">
        <v>3</v>
      </c>
      <c r="Z46" s="66">
        <v>5</v>
      </c>
      <c r="AA46" s="66">
        <v>1</v>
      </c>
      <c r="AB46" s="66"/>
      <c r="AC46" s="131">
        <f t="shared" si="0"/>
        <v>52</v>
      </c>
      <c r="AD46" s="132">
        <f t="shared" si="1"/>
        <v>18</v>
      </c>
      <c r="AE46" s="24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124">
        <f t="shared" si="2"/>
        <v>70</v>
      </c>
      <c r="BD46" s="25">
        <f t="shared" si="3"/>
        <v>0</v>
      </c>
      <c r="BE46" s="50">
        <f t="shared" si="4"/>
        <v>0</v>
      </c>
      <c r="BF46" s="111">
        <f t="shared" si="7"/>
        <v>0</v>
      </c>
      <c r="BG46" s="27">
        <f t="shared" si="5"/>
        <v>70</v>
      </c>
      <c r="BH46" s="51">
        <f t="shared" si="6"/>
        <v>0</v>
      </c>
      <c r="BI46" s="181">
        <v>26749.1</v>
      </c>
      <c r="BJ46" s="236"/>
      <c r="BK46" s="145"/>
      <c r="BL46"/>
    </row>
    <row r="47" spans="1:64" s="96" customFormat="1" ht="15.75" thickBot="1">
      <c r="A47" s="255"/>
      <c r="B47" s="92" t="s">
        <v>54</v>
      </c>
      <c r="C47" s="92" t="s">
        <v>131</v>
      </c>
      <c r="D47" s="224"/>
      <c r="E47" s="93">
        <v>6</v>
      </c>
      <c r="F47" s="94">
        <v>3</v>
      </c>
      <c r="G47" s="94">
        <v>3</v>
      </c>
      <c r="H47" s="94">
        <v>3</v>
      </c>
      <c r="I47" s="94">
        <v>7</v>
      </c>
      <c r="J47" s="94">
        <v>4</v>
      </c>
      <c r="K47" s="94">
        <v>4</v>
      </c>
      <c r="L47" s="94">
        <v>3</v>
      </c>
      <c r="M47" s="94">
        <v>2</v>
      </c>
      <c r="N47" s="94">
        <v>1</v>
      </c>
      <c r="O47" s="94">
        <v>5</v>
      </c>
      <c r="P47" s="94"/>
      <c r="Q47" s="172">
        <v>4</v>
      </c>
      <c r="R47" s="172">
        <v>2</v>
      </c>
      <c r="S47" s="172">
        <v>6</v>
      </c>
      <c r="T47" s="172">
        <v>3</v>
      </c>
      <c r="U47" s="94">
        <v>2</v>
      </c>
      <c r="V47" s="95">
        <v>2</v>
      </c>
      <c r="W47" s="95">
        <v>4</v>
      </c>
      <c r="X47" s="95"/>
      <c r="Y47" s="95">
        <v>2</v>
      </c>
      <c r="Z47" s="95">
        <v>3</v>
      </c>
      <c r="AA47" s="95">
        <v>3</v>
      </c>
      <c r="AB47" s="95">
        <v>5</v>
      </c>
      <c r="AC47" s="133">
        <f t="shared" si="0"/>
        <v>48</v>
      </c>
      <c r="AD47" s="134">
        <f t="shared" si="1"/>
        <v>29</v>
      </c>
      <c r="AE47" s="105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7"/>
      <c r="BC47" s="125">
        <f t="shared" si="2"/>
        <v>77</v>
      </c>
      <c r="BD47" s="38">
        <f t="shared" si="3"/>
        <v>0</v>
      </c>
      <c r="BE47" s="26">
        <f t="shared" si="4"/>
        <v>0</v>
      </c>
      <c r="BF47" s="119">
        <f t="shared" si="7"/>
        <v>0</v>
      </c>
      <c r="BG47" s="67">
        <f t="shared" si="5"/>
        <v>77</v>
      </c>
      <c r="BH47" s="40">
        <f t="shared" si="6"/>
        <v>0</v>
      </c>
      <c r="BI47" s="185">
        <v>35400.69</v>
      </c>
      <c r="BJ47" s="237"/>
      <c r="BK47" s="147">
        <v>3</v>
      </c>
      <c r="BL47"/>
    </row>
    <row r="48" spans="1:64" ht="15.75" thickBot="1">
      <c r="A48" s="225" t="s">
        <v>4</v>
      </c>
      <c r="B48" s="226"/>
      <c r="C48" s="227"/>
      <c r="D48" s="97">
        <f aca="true" t="shared" si="8" ref="D48:AB48">SUM(D8:D47)</f>
        <v>17681767</v>
      </c>
      <c r="E48" s="98">
        <f t="shared" si="8"/>
        <v>607</v>
      </c>
      <c r="F48" s="98">
        <f t="shared" si="8"/>
        <v>403</v>
      </c>
      <c r="G48" s="98">
        <f t="shared" si="8"/>
        <v>815</v>
      </c>
      <c r="H48" s="98">
        <f t="shared" si="8"/>
        <v>273</v>
      </c>
      <c r="I48" s="98">
        <f t="shared" si="8"/>
        <v>547</v>
      </c>
      <c r="J48" s="98">
        <f t="shared" si="8"/>
        <v>233</v>
      </c>
      <c r="K48" s="98">
        <f t="shared" si="8"/>
        <v>521</v>
      </c>
      <c r="L48" s="98">
        <f t="shared" si="8"/>
        <v>186</v>
      </c>
      <c r="M48" s="98">
        <f t="shared" si="8"/>
        <v>608</v>
      </c>
      <c r="N48" s="98">
        <f t="shared" si="8"/>
        <v>183</v>
      </c>
      <c r="O48" s="98">
        <f t="shared" si="8"/>
        <v>615</v>
      </c>
      <c r="P48" s="98">
        <f t="shared" si="8"/>
        <v>9</v>
      </c>
      <c r="Q48" s="173">
        <f t="shared" si="8"/>
        <v>564</v>
      </c>
      <c r="R48" s="173">
        <f t="shared" si="8"/>
        <v>171</v>
      </c>
      <c r="S48" s="173">
        <f t="shared" si="8"/>
        <v>595</v>
      </c>
      <c r="T48" s="173">
        <f t="shared" si="8"/>
        <v>296</v>
      </c>
      <c r="U48" s="173">
        <f t="shared" si="8"/>
        <v>662</v>
      </c>
      <c r="V48" s="173">
        <f t="shared" si="8"/>
        <v>252</v>
      </c>
      <c r="W48" s="173">
        <f t="shared" si="8"/>
        <v>559</v>
      </c>
      <c r="X48" s="173">
        <f t="shared" si="8"/>
        <v>10</v>
      </c>
      <c r="Y48" s="173">
        <f t="shared" si="8"/>
        <v>628</v>
      </c>
      <c r="Z48" s="190">
        <f t="shared" si="8"/>
        <v>551</v>
      </c>
      <c r="AA48" s="173">
        <f t="shared" si="8"/>
        <v>423</v>
      </c>
      <c r="AB48" s="173">
        <f t="shared" si="8"/>
        <v>263</v>
      </c>
      <c r="AC48" s="137">
        <f>SUM(AC8:AC47)</f>
        <v>7144</v>
      </c>
      <c r="AD48" s="137">
        <f aca="true" t="shared" si="9" ref="AD48:BC48">SUM(AD8:AD47)</f>
        <v>2830</v>
      </c>
      <c r="AE48" s="99">
        <f t="shared" si="9"/>
        <v>0</v>
      </c>
      <c r="AF48" s="99">
        <f t="shared" si="9"/>
        <v>0</v>
      </c>
      <c r="AG48" s="99">
        <f t="shared" si="9"/>
        <v>0</v>
      </c>
      <c r="AH48" s="99">
        <f t="shared" si="9"/>
        <v>0</v>
      </c>
      <c r="AI48" s="99">
        <f t="shared" si="9"/>
        <v>0</v>
      </c>
      <c r="AJ48" s="99">
        <f t="shared" si="9"/>
        <v>0</v>
      </c>
      <c r="AK48" s="99">
        <f t="shared" si="9"/>
        <v>0</v>
      </c>
      <c r="AL48" s="99">
        <f t="shared" si="9"/>
        <v>0</v>
      </c>
      <c r="AM48" s="99">
        <f t="shared" si="9"/>
        <v>0</v>
      </c>
      <c r="AN48" s="99">
        <f t="shared" si="9"/>
        <v>0</v>
      </c>
      <c r="AO48" s="99">
        <f t="shared" si="9"/>
        <v>2</v>
      </c>
      <c r="AP48" s="99">
        <f t="shared" si="9"/>
        <v>0</v>
      </c>
      <c r="AQ48" s="99">
        <f t="shared" si="9"/>
        <v>1</v>
      </c>
      <c r="AR48" s="99">
        <f t="shared" si="9"/>
        <v>0</v>
      </c>
      <c r="AS48" s="99">
        <f t="shared" si="9"/>
        <v>0</v>
      </c>
      <c r="AT48" s="99">
        <f t="shared" si="9"/>
        <v>0</v>
      </c>
      <c r="AU48" s="99">
        <f t="shared" si="9"/>
        <v>0</v>
      </c>
      <c r="AV48" s="99">
        <f t="shared" si="9"/>
        <v>0</v>
      </c>
      <c r="AW48" s="99">
        <f t="shared" si="9"/>
        <v>0</v>
      </c>
      <c r="AX48" s="99">
        <f t="shared" si="9"/>
        <v>1</v>
      </c>
      <c r="AY48" s="99">
        <f t="shared" si="9"/>
        <v>7</v>
      </c>
      <c r="AZ48" s="99">
        <f t="shared" si="9"/>
        <v>0</v>
      </c>
      <c r="BA48" s="99">
        <f t="shared" si="9"/>
        <v>3</v>
      </c>
      <c r="BB48" s="99">
        <f t="shared" si="9"/>
        <v>0</v>
      </c>
      <c r="BC48" s="128">
        <f t="shared" si="9"/>
        <v>9974</v>
      </c>
      <c r="BD48" s="100">
        <f>SUM(BD8:BD47)</f>
        <v>13</v>
      </c>
      <c r="BE48" s="101">
        <f>SUM(BE8:BE47)</f>
        <v>1</v>
      </c>
      <c r="BF48" s="120">
        <f>SUM(BF8:BF47)</f>
        <v>14</v>
      </c>
      <c r="BG48" s="151">
        <f>SUM(BG8:BG47)</f>
        <v>9960</v>
      </c>
      <c r="BH48" s="138">
        <f t="shared" si="6"/>
        <v>0.0014036494886705434</v>
      </c>
      <c r="BI48" s="186">
        <f>SUM(BI8:BI47)</f>
        <v>5175218.12</v>
      </c>
      <c r="BJ48" s="140">
        <f>BI48/D48</f>
        <v>0.2926867048977628</v>
      </c>
      <c r="BK48" s="148">
        <f>SUM(BK8:BK47)</f>
        <v>187</v>
      </c>
      <c r="BL48"/>
    </row>
    <row r="49" spans="5:64" s="102" customFormat="1" ht="15.75" thickTop="1"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256" t="s">
        <v>73</v>
      </c>
      <c r="AF49" s="256"/>
      <c r="AG49" s="256" t="s">
        <v>74</v>
      </c>
      <c r="AH49" s="256"/>
      <c r="AI49" s="256" t="s">
        <v>75</v>
      </c>
      <c r="AJ49" s="256"/>
      <c r="AK49" s="256" t="s">
        <v>76</v>
      </c>
      <c r="AL49" s="256"/>
      <c r="AM49" s="256" t="s">
        <v>77</v>
      </c>
      <c r="AN49" s="256"/>
      <c r="AO49" s="256" t="s">
        <v>78</v>
      </c>
      <c r="AP49" s="256"/>
      <c r="AQ49" s="256" t="s">
        <v>79</v>
      </c>
      <c r="AR49" s="256"/>
      <c r="AS49" s="256" t="s">
        <v>80</v>
      </c>
      <c r="AT49" s="256"/>
      <c r="AU49" s="256" t="s">
        <v>81</v>
      </c>
      <c r="AV49" s="256"/>
      <c r="AW49" s="256" t="s">
        <v>82</v>
      </c>
      <c r="AX49" s="256"/>
      <c r="AY49" s="256" t="s">
        <v>83</v>
      </c>
      <c r="AZ49" s="256"/>
      <c r="BA49" s="256" t="s">
        <v>84</v>
      </c>
      <c r="BB49" s="256"/>
      <c r="BC49" s="103"/>
      <c r="BD49" s="257"/>
      <c r="BE49" s="257"/>
      <c r="BF49" s="103"/>
      <c r="BG49" s="103"/>
      <c r="BH49" s="103"/>
      <c r="BI49" s="103"/>
      <c r="BJ49" s="103"/>
      <c r="BL49"/>
    </row>
    <row r="50" ht="15">
      <c r="BL50"/>
    </row>
    <row r="51" ht="15">
      <c r="BL51"/>
    </row>
    <row r="52" ht="15">
      <c r="BL52"/>
    </row>
    <row r="53" spans="58:64" ht="15">
      <c r="BF53" s="2" t="s">
        <v>55</v>
      </c>
      <c r="BL53"/>
    </row>
    <row r="54" ht="15">
      <c r="BL54"/>
    </row>
    <row r="55" ht="15">
      <c r="BL55"/>
    </row>
    <row r="56" ht="15">
      <c r="BL56"/>
    </row>
    <row r="57" ht="15">
      <c r="BL57"/>
    </row>
    <row r="58" ht="15">
      <c r="BL58"/>
    </row>
    <row r="59" ht="15">
      <c r="BL59"/>
    </row>
    <row r="60" ht="15">
      <c r="BL60"/>
    </row>
    <row r="61" ht="15">
      <c r="BL61"/>
    </row>
    <row r="62" ht="15">
      <c r="BL62"/>
    </row>
    <row r="63" ht="15">
      <c r="BL63"/>
    </row>
    <row r="64" ht="15">
      <c r="BL64"/>
    </row>
    <row r="65" ht="15">
      <c r="BL65"/>
    </row>
    <row r="66" ht="15">
      <c r="BL66"/>
    </row>
    <row r="67" ht="15">
      <c r="BL67"/>
    </row>
    <row r="68" ht="15">
      <c r="BL68"/>
    </row>
    <row r="69" ht="15">
      <c r="BL69"/>
    </row>
    <row r="70" ht="15">
      <c r="BL70"/>
    </row>
    <row r="71" ht="15">
      <c r="BL71"/>
    </row>
    <row r="72" ht="15">
      <c r="BL72"/>
    </row>
    <row r="73" ht="15">
      <c r="BL73"/>
    </row>
    <row r="74" ht="15">
      <c r="BL74"/>
    </row>
    <row r="75" ht="15">
      <c r="BL75"/>
    </row>
    <row r="76" ht="15">
      <c r="BL76"/>
    </row>
    <row r="77" ht="15">
      <c r="BL77"/>
    </row>
    <row r="78" ht="15">
      <c r="BL78"/>
    </row>
    <row r="79" ht="15">
      <c r="BL79"/>
    </row>
    <row r="80" ht="15">
      <c r="BL80"/>
    </row>
    <row r="81" ht="15">
      <c r="BL81"/>
    </row>
    <row r="82" ht="15">
      <c r="BL82"/>
    </row>
    <row r="83" ht="15">
      <c r="BL83"/>
    </row>
    <row r="84" ht="15">
      <c r="BL84"/>
    </row>
    <row r="85" ht="15">
      <c r="BL85"/>
    </row>
    <row r="86" ht="15">
      <c r="BL86"/>
    </row>
    <row r="87" ht="15">
      <c r="BL87"/>
    </row>
    <row r="88" ht="15">
      <c r="BL88"/>
    </row>
    <row r="89" ht="15">
      <c r="BL89"/>
    </row>
    <row r="90" ht="15">
      <c r="BL90"/>
    </row>
    <row r="91" ht="15">
      <c r="BL91"/>
    </row>
    <row r="92" ht="15">
      <c r="BL92"/>
    </row>
    <row r="93" ht="15">
      <c r="BL93"/>
    </row>
    <row r="94" ht="15">
      <c r="BL94"/>
    </row>
    <row r="95" ht="15">
      <c r="BL95"/>
    </row>
    <row r="96" ht="15">
      <c r="BL96"/>
    </row>
    <row r="97" ht="15">
      <c r="BL97"/>
    </row>
    <row r="98" ht="15">
      <c r="BL98"/>
    </row>
    <row r="99" ht="15">
      <c r="BL99"/>
    </row>
    <row r="100" ht="15">
      <c r="BL100"/>
    </row>
    <row r="101" ht="15">
      <c r="BL101"/>
    </row>
    <row r="102" ht="15">
      <c r="BL102"/>
    </row>
    <row r="103" ht="15">
      <c r="BL103"/>
    </row>
    <row r="104" ht="15">
      <c r="BL104"/>
    </row>
    <row r="105" ht="15">
      <c r="BL105"/>
    </row>
    <row r="106" ht="15">
      <c r="BL106"/>
    </row>
    <row r="107" ht="15">
      <c r="BL107"/>
    </row>
    <row r="108" ht="15">
      <c r="BL108"/>
    </row>
    <row r="109" ht="15">
      <c r="BL109"/>
    </row>
    <row r="110" ht="15">
      <c r="BL110"/>
    </row>
    <row r="111" ht="15">
      <c r="BL111"/>
    </row>
    <row r="112" ht="15">
      <c r="BL112"/>
    </row>
    <row r="113" ht="15">
      <c r="BL113"/>
    </row>
    <row r="114" ht="15">
      <c r="BL114"/>
    </row>
    <row r="115" ht="15">
      <c r="BL115"/>
    </row>
    <row r="116" ht="15">
      <c r="BL116"/>
    </row>
    <row r="117" ht="15">
      <c r="BL117"/>
    </row>
    <row r="118" ht="15">
      <c r="BL118"/>
    </row>
    <row r="119" ht="15">
      <c r="BL119"/>
    </row>
    <row r="120" ht="15">
      <c r="BL120"/>
    </row>
    <row r="121" ht="15">
      <c r="BL121"/>
    </row>
    <row r="122" ht="15">
      <c r="BL122"/>
    </row>
    <row r="123" ht="15">
      <c r="BL123"/>
    </row>
    <row r="124" ht="15">
      <c r="BL124"/>
    </row>
    <row r="125" ht="15">
      <c r="BL125"/>
    </row>
    <row r="126" ht="15">
      <c r="BL126"/>
    </row>
    <row r="127" ht="15">
      <c r="BL127"/>
    </row>
    <row r="128" ht="15">
      <c r="BL128"/>
    </row>
    <row r="129" ht="15">
      <c r="BL129"/>
    </row>
    <row r="130" ht="15">
      <c r="BL130"/>
    </row>
    <row r="131" ht="15">
      <c r="BL131"/>
    </row>
    <row r="132" ht="15">
      <c r="BL132"/>
    </row>
    <row r="133" ht="15">
      <c r="BL133"/>
    </row>
    <row r="134" ht="15">
      <c r="BL134"/>
    </row>
    <row r="135" ht="15">
      <c r="BL135"/>
    </row>
    <row r="136" ht="15">
      <c r="BL136"/>
    </row>
    <row r="137" ht="15">
      <c r="BL137"/>
    </row>
    <row r="138" ht="15">
      <c r="BL138"/>
    </row>
    <row r="139" ht="15">
      <c r="BL139"/>
    </row>
    <row r="140" ht="15">
      <c r="BL140"/>
    </row>
    <row r="141" ht="15">
      <c r="BL141"/>
    </row>
    <row r="142" ht="15">
      <c r="BL142"/>
    </row>
    <row r="143" ht="15">
      <c r="BL143"/>
    </row>
    <row r="144" ht="15">
      <c r="BL144"/>
    </row>
    <row r="145" ht="15">
      <c r="BL145"/>
    </row>
    <row r="146" ht="15">
      <c r="BL146"/>
    </row>
    <row r="147" ht="15">
      <c r="BL147"/>
    </row>
    <row r="148" ht="15">
      <c r="BL148"/>
    </row>
    <row r="149" ht="15">
      <c r="BL149"/>
    </row>
    <row r="150" ht="15">
      <c r="BL150"/>
    </row>
    <row r="151" ht="15">
      <c r="BL151"/>
    </row>
    <row r="152" ht="15">
      <c r="BL152"/>
    </row>
    <row r="153" ht="15">
      <c r="BL153"/>
    </row>
    <row r="154" ht="15">
      <c r="BL154"/>
    </row>
    <row r="155" ht="15">
      <c r="BL155"/>
    </row>
    <row r="156" ht="15">
      <c r="BL156"/>
    </row>
    <row r="157" ht="15">
      <c r="BL157"/>
    </row>
    <row r="158" ht="15">
      <c r="BL158"/>
    </row>
    <row r="159" ht="15">
      <c r="BL159"/>
    </row>
    <row r="160" ht="15">
      <c r="BL160"/>
    </row>
    <row r="161" ht="15">
      <c r="BL161"/>
    </row>
    <row r="162" ht="15">
      <c r="BL162"/>
    </row>
    <row r="163" ht="15">
      <c r="BL163"/>
    </row>
    <row r="164" ht="15">
      <c r="BL164"/>
    </row>
    <row r="165" ht="15">
      <c r="BL165"/>
    </row>
    <row r="166" ht="15">
      <c r="BL166"/>
    </row>
    <row r="167" ht="15">
      <c r="BL167"/>
    </row>
    <row r="168" ht="15">
      <c r="BL168"/>
    </row>
    <row r="169" ht="15">
      <c r="BL169"/>
    </row>
    <row r="170" ht="15">
      <c r="BL170"/>
    </row>
    <row r="171" ht="15">
      <c r="BL171"/>
    </row>
    <row r="172" ht="15">
      <c r="BL172"/>
    </row>
    <row r="173" ht="15">
      <c r="BL173"/>
    </row>
    <row r="174" ht="15">
      <c r="BL174"/>
    </row>
    <row r="175" ht="15">
      <c r="BL175"/>
    </row>
    <row r="176" ht="15">
      <c r="BL176"/>
    </row>
    <row r="177" ht="15">
      <c r="BL177"/>
    </row>
    <row r="178" ht="15">
      <c r="BL178"/>
    </row>
    <row r="179" ht="15">
      <c r="BL179"/>
    </row>
    <row r="180" ht="15">
      <c r="BL180"/>
    </row>
    <row r="181" ht="15">
      <c r="BL181"/>
    </row>
    <row r="182" ht="15">
      <c r="BL182"/>
    </row>
    <row r="183" ht="15">
      <c r="BL183"/>
    </row>
    <row r="184" ht="15">
      <c r="BL184"/>
    </row>
    <row r="185" ht="15">
      <c r="BL185"/>
    </row>
    <row r="186" ht="15">
      <c r="BL186"/>
    </row>
    <row r="187" ht="15">
      <c r="BL187"/>
    </row>
    <row r="188" ht="15">
      <c r="BL188"/>
    </row>
    <row r="189" ht="15">
      <c r="BL189"/>
    </row>
    <row r="190" ht="15">
      <c r="BL190"/>
    </row>
    <row r="191" ht="15">
      <c r="BL191"/>
    </row>
    <row r="192" ht="15">
      <c r="BL192"/>
    </row>
    <row r="193" ht="15">
      <c r="BL193"/>
    </row>
    <row r="194" ht="15">
      <c r="BL194"/>
    </row>
    <row r="195" ht="15">
      <c r="BL195"/>
    </row>
    <row r="196" ht="15">
      <c r="BL196"/>
    </row>
    <row r="197" ht="15">
      <c r="BL197"/>
    </row>
    <row r="198" ht="15">
      <c r="BL198"/>
    </row>
    <row r="199" ht="15">
      <c r="BL199"/>
    </row>
    <row r="200" ht="15">
      <c r="BL200"/>
    </row>
    <row r="201" ht="15">
      <c r="BL201"/>
    </row>
    <row r="202" ht="15">
      <c r="BL202"/>
    </row>
    <row r="203" ht="15">
      <c r="BL203"/>
    </row>
    <row r="204" ht="15">
      <c r="BL204"/>
    </row>
    <row r="205" ht="15">
      <c r="BL205"/>
    </row>
    <row r="206" ht="15">
      <c r="BL206"/>
    </row>
    <row r="207" ht="15">
      <c r="BL207"/>
    </row>
    <row r="208" ht="15">
      <c r="BL208"/>
    </row>
    <row r="209" ht="15">
      <c r="BL209"/>
    </row>
    <row r="210" ht="15">
      <c r="BL210"/>
    </row>
    <row r="211" ht="15">
      <c r="BL211"/>
    </row>
    <row r="212" ht="15">
      <c r="BL212"/>
    </row>
    <row r="213" ht="15">
      <c r="BL213"/>
    </row>
    <row r="214" ht="15">
      <c r="BL214"/>
    </row>
    <row r="215" ht="15">
      <c r="BL215"/>
    </row>
    <row r="216" ht="15">
      <c r="BL216"/>
    </row>
    <row r="217" ht="15">
      <c r="BL217"/>
    </row>
    <row r="218" ht="15">
      <c r="BL218"/>
    </row>
    <row r="219" ht="15">
      <c r="BL219"/>
    </row>
    <row r="220" ht="15">
      <c r="BL220"/>
    </row>
    <row r="221" ht="15">
      <c r="BL221"/>
    </row>
    <row r="222" ht="15">
      <c r="BL222"/>
    </row>
    <row r="223" ht="15">
      <c r="BL223"/>
    </row>
    <row r="224" ht="15">
      <c r="BL224"/>
    </row>
    <row r="225" ht="15">
      <c r="BL225"/>
    </row>
    <row r="226" ht="15">
      <c r="BL226"/>
    </row>
    <row r="227" ht="15">
      <c r="BL227"/>
    </row>
    <row r="228" ht="15">
      <c r="BL228"/>
    </row>
    <row r="229" ht="15">
      <c r="BL229"/>
    </row>
    <row r="230" ht="15">
      <c r="BL230"/>
    </row>
    <row r="231" ht="15">
      <c r="BL231"/>
    </row>
    <row r="232" ht="15">
      <c r="BL232"/>
    </row>
    <row r="233" ht="15">
      <c r="BL233"/>
    </row>
    <row r="234" ht="15">
      <c r="BL234"/>
    </row>
    <row r="235" ht="15">
      <c r="BL235"/>
    </row>
    <row r="236" ht="15">
      <c r="BL236"/>
    </row>
    <row r="237" ht="15">
      <c r="BL237"/>
    </row>
    <row r="238" ht="15">
      <c r="BL238"/>
    </row>
    <row r="239" ht="15">
      <c r="BL239"/>
    </row>
    <row r="240" ht="15">
      <c r="BL240"/>
    </row>
    <row r="241" ht="15">
      <c r="BL241"/>
    </row>
    <row r="242" ht="15">
      <c r="BL242"/>
    </row>
    <row r="243" ht="15">
      <c r="BL243"/>
    </row>
    <row r="244" ht="15">
      <c r="BL244"/>
    </row>
    <row r="245" ht="15">
      <c r="BL245"/>
    </row>
    <row r="246" ht="15">
      <c r="BL246"/>
    </row>
    <row r="247" ht="15">
      <c r="BL247"/>
    </row>
    <row r="248" ht="15">
      <c r="BL248"/>
    </row>
    <row r="249" ht="15">
      <c r="BL249"/>
    </row>
    <row r="250" ht="15">
      <c r="BL250"/>
    </row>
    <row r="251" ht="15">
      <c r="BL251"/>
    </row>
    <row r="252" ht="15">
      <c r="BL252"/>
    </row>
    <row r="253" ht="15">
      <c r="BL253"/>
    </row>
    <row r="254" ht="15">
      <c r="BL254"/>
    </row>
    <row r="255" ht="15">
      <c r="BL255"/>
    </row>
    <row r="256" ht="15">
      <c r="BL256"/>
    </row>
    <row r="257" ht="15">
      <c r="BL257"/>
    </row>
    <row r="258" ht="15">
      <c r="BL258"/>
    </row>
    <row r="259" ht="15">
      <c r="BL259"/>
    </row>
    <row r="260" ht="15">
      <c r="BL260"/>
    </row>
    <row r="261" ht="15">
      <c r="BL261"/>
    </row>
    <row r="262" ht="15">
      <c r="BL262"/>
    </row>
    <row r="263" ht="15">
      <c r="BL263"/>
    </row>
    <row r="264" ht="15">
      <c r="BL264"/>
    </row>
    <row r="265" ht="15">
      <c r="BL265"/>
    </row>
    <row r="266" ht="15">
      <c r="BL266"/>
    </row>
    <row r="267" ht="15">
      <c r="BL267"/>
    </row>
    <row r="268" ht="15">
      <c r="BL268"/>
    </row>
    <row r="269" ht="15">
      <c r="BL269"/>
    </row>
    <row r="270" ht="15">
      <c r="BL270"/>
    </row>
    <row r="271" ht="15">
      <c r="BL271"/>
    </row>
    <row r="272" ht="15">
      <c r="BL272"/>
    </row>
    <row r="273" ht="15">
      <c r="BL273"/>
    </row>
    <row r="274" ht="15">
      <c r="BL274"/>
    </row>
    <row r="275" ht="15">
      <c r="BL275"/>
    </row>
    <row r="276" ht="15">
      <c r="BL276"/>
    </row>
    <row r="277" ht="15">
      <c r="BL277"/>
    </row>
    <row r="278" ht="15">
      <c r="BL278"/>
    </row>
    <row r="279" ht="15">
      <c r="BL279"/>
    </row>
    <row r="280" ht="15">
      <c r="BL280"/>
    </row>
    <row r="281" ht="15">
      <c r="BL281"/>
    </row>
    <row r="282" ht="15">
      <c r="BL282"/>
    </row>
    <row r="283" ht="15">
      <c r="BL283"/>
    </row>
    <row r="284" ht="15">
      <c r="BL284"/>
    </row>
    <row r="285" ht="15">
      <c r="BL285"/>
    </row>
    <row r="286" ht="15">
      <c r="BL286"/>
    </row>
    <row r="287" ht="15">
      <c r="BL287"/>
    </row>
    <row r="288" ht="15">
      <c r="BL288"/>
    </row>
    <row r="289" ht="15">
      <c r="BL289"/>
    </row>
    <row r="290" ht="15">
      <c r="BL290"/>
    </row>
    <row r="291" ht="15">
      <c r="BL291"/>
    </row>
    <row r="292" ht="15">
      <c r="BL292"/>
    </row>
    <row r="293" ht="15">
      <c r="BL293"/>
    </row>
    <row r="294" ht="15">
      <c r="BL294"/>
    </row>
    <row r="295" ht="15">
      <c r="BL295"/>
    </row>
    <row r="296" ht="15">
      <c r="BL296"/>
    </row>
    <row r="297" ht="15">
      <c r="BL297"/>
    </row>
    <row r="298" ht="15">
      <c r="BL298"/>
    </row>
    <row r="299" ht="15">
      <c r="BL299"/>
    </row>
    <row r="300" ht="15">
      <c r="BL300"/>
    </row>
    <row r="301" ht="15">
      <c r="BL301"/>
    </row>
    <row r="302" ht="15">
      <c r="BL302"/>
    </row>
    <row r="303" ht="15">
      <c r="BL303"/>
    </row>
    <row r="304" ht="15">
      <c r="BL304"/>
    </row>
    <row r="305" ht="15">
      <c r="BL305"/>
    </row>
    <row r="306" ht="15">
      <c r="BL306"/>
    </row>
    <row r="307" ht="15">
      <c r="BL307"/>
    </row>
    <row r="308" ht="15">
      <c r="BL308"/>
    </row>
    <row r="309" ht="15">
      <c r="BL309"/>
    </row>
    <row r="310" ht="15">
      <c r="BL310"/>
    </row>
    <row r="311" ht="15">
      <c r="BL311"/>
    </row>
    <row r="312" ht="15">
      <c r="BL312"/>
    </row>
    <row r="313" ht="15">
      <c r="BL313"/>
    </row>
    <row r="314" ht="15">
      <c r="BL314"/>
    </row>
    <row r="315" ht="15">
      <c r="BL315"/>
    </row>
    <row r="316" ht="15">
      <c r="BL316"/>
    </row>
    <row r="317" ht="15">
      <c r="BL317"/>
    </row>
    <row r="318" ht="15">
      <c r="BL318"/>
    </row>
    <row r="319" ht="15">
      <c r="BL319"/>
    </row>
    <row r="320" ht="15">
      <c r="BL320"/>
    </row>
    <row r="321" ht="15">
      <c r="BL321"/>
    </row>
    <row r="322" ht="15">
      <c r="BL322"/>
    </row>
    <row r="323" ht="15">
      <c r="BL323"/>
    </row>
    <row r="324" ht="15">
      <c r="BL324"/>
    </row>
    <row r="325" ht="15">
      <c r="BL325"/>
    </row>
    <row r="326" ht="15">
      <c r="BL326"/>
    </row>
    <row r="327" ht="15">
      <c r="BL327"/>
    </row>
    <row r="328" ht="15">
      <c r="BL328"/>
    </row>
    <row r="329" ht="15">
      <c r="BL329"/>
    </row>
    <row r="330" ht="15">
      <c r="BL330"/>
    </row>
    <row r="331" ht="15">
      <c r="BL331"/>
    </row>
    <row r="332" ht="15">
      <c r="BL332"/>
    </row>
    <row r="333" ht="15">
      <c r="BL333"/>
    </row>
    <row r="334" ht="15">
      <c r="BL334"/>
    </row>
    <row r="335" ht="15">
      <c r="BL335"/>
    </row>
    <row r="336" ht="15">
      <c r="BL336"/>
    </row>
    <row r="337" ht="15">
      <c r="BL337"/>
    </row>
    <row r="338" ht="15">
      <c r="BL338"/>
    </row>
    <row r="339" ht="15">
      <c r="BL339"/>
    </row>
    <row r="340" ht="15">
      <c r="BL340"/>
    </row>
    <row r="341" ht="15">
      <c r="BL341"/>
    </row>
    <row r="342" ht="15">
      <c r="BL342"/>
    </row>
    <row r="343" ht="15">
      <c r="BL343"/>
    </row>
    <row r="344" ht="15">
      <c r="BL344"/>
    </row>
    <row r="345" ht="15">
      <c r="BL345"/>
    </row>
    <row r="346" ht="15">
      <c r="BL346"/>
    </row>
    <row r="347" ht="15">
      <c r="BL347"/>
    </row>
    <row r="348" ht="15">
      <c r="BL348"/>
    </row>
    <row r="349" ht="15">
      <c r="BL349"/>
    </row>
    <row r="350" ht="15">
      <c r="BL350"/>
    </row>
    <row r="351" ht="15">
      <c r="BL351"/>
    </row>
    <row r="352" ht="15">
      <c r="BL352"/>
    </row>
    <row r="353" ht="15">
      <c r="BL353"/>
    </row>
    <row r="354" ht="15">
      <c r="BL354"/>
    </row>
    <row r="355" ht="15">
      <c r="BL355"/>
    </row>
    <row r="356" ht="15">
      <c r="BL356"/>
    </row>
    <row r="357" ht="15">
      <c r="BL357"/>
    </row>
    <row r="358" ht="15">
      <c r="BL358"/>
    </row>
    <row r="359" ht="15">
      <c r="BL359"/>
    </row>
    <row r="360" ht="15">
      <c r="BL360"/>
    </row>
    <row r="361" ht="15">
      <c r="BL361"/>
    </row>
    <row r="362" ht="15">
      <c r="BL362"/>
    </row>
    <row r="363" ht="15">
      <c r="BL363"/>
    </row>
    <row r="364" ht="15">
      <c r="BL364"/>
    </row>
    <row r="365" ht="15">
      <c r="BL365"/>
    </row>
    <row r="366" ht="15">
      <c r="BL366"/>
    </row>
    <row r="367" ht="15">
      <c r="BL367"/>
    </row>
    <row r="368" ht="15">
      <c r="BL368"/>
    </row>
    <row r="369" ht="15">
      <c r="BL369"/>
    </row>
    <row r="370" ht="15">
      <c r="BL370"/>
    </row>
    <row r="371" ht="15">
      <c r="BL371"/>
    </row>
    <row r="372" ht="15">
      <c r="BL372"/>
    </row>
    <row r="373" ht="15">
      <c r="BL373"/>
    </row>
    <row r="374" ht="15">
      <c r="BL374"/>
    </row>
    <row r="375" ht="15">
      <c r="BL375"/>
    </row>
    <row r="376" ht="15">
      <c r="BL376"/>
    </row>
    <row r="377" ht="15">
      <c r="BL377"/>
    </row>
    <row r="378" ht="15">
      <c r="BL378"/>
    </row>
    <row r="379" ht="15">
      <c r="BL379"/>
    </row>
    <row r="380" ht="15">
      <c r="BL380"/>
    </row>
    <row r="381" ht="15">
      <c r="BL381"/>
    </row>
    <row r="382" ht="15">
      <c r="BL382"/>
    </row>
    <row r="383" ht="15">
      <c r="BL383"/>
    </row>
    <row r="384" ht="15">
      <c r="BL384"/>
    </row>
    <row r="385" ht="15">
      <c r="BL385"/>
    </row>
    <row r="386" ht="15">
      <c r="BL386"/>
    </row>
    <row r="387" ht="15">
      <c r="BL387"/>
    </row>
    <row r="388" ht="15">
      <c r="BL388"/>
    </row>
    <row r="389" ht="15">
      <c r="BL389"/>
    </row>
    <row r="390" ht="15">
      <c r="BL390"/>
    </row>
    <row r="391" ht="15">
      <c r="BL391"/>
    </row>
    <row r="392" ht="15">
      <c r="BL392"/>
    </row>
    <row r="393" ht="15">
      <c r="BL393"/>
    </row>
    <row r="394" ht="15">
      <c r="BL394"/>
    </row>
    <row r="395" ht="15">
      <c r="BL395"/>
    </row>
    <row r="396" ht="15">
      <c r="BL396"/>
    </row>
    <row r="397" ht="15">
      <c r="BL397"/>
    </row>
    <row r="398" ht="15">
      <c r="BL398"/>
    </row>
    <row r="399" ht="15">
      <c r="BL399"/>
    </row>
    <row r="400" ht="15">
      <c r="BL400"/>
    </row>
    <row r="401" ht="15">
      <c r="BL401"/>
    </row>
    <row r="402" ht="15">
      <c r="BL402"/>
    </row>
    <row r="403" ht="15">
      <c r="BL403"/>
    </row>
    <row r="404" ht="15">
      <c r="BL404"/>
    </row>
    <row r="405" ht="15">
      <c r="BL405"/>
    </row>
    <row r="406" ht="15">
      <c r="BL406"/>
    </row>
    <row r="407" ht="15">
      <c r="BL407"/>
    </row>
    <row r="408" ht="15">
      <c r="BL408"/>
    </row>
    <row r="409" ht="15">
      <c r="BL409"/>
    </row>
    <row r="410" ht="15">
      <c r="BL410"/>
    </row>
    <row r="411" ht="15">
      <c r="BL411"/>
    </row>
    <row r="412" ht="15">
      <c r="BL412"/>
    </row>
    <row r="413" ht="15">
      <c r="BL413"/>
    </row>
    <row r="414" ht="15">
      <c r="BL414"/>
    </row>
    <row r="415" ht="15">
      <c r="BL415"/>
    </row>
    <row r="416" ht="15">
      <c r="BL416"/>
    </row>
    <row r="417" ht="15">
      <c r="BL417"/>
    </row>
    <row r="418" ht="15">
      <c r="BL418"/>
    </row>
    <row r="419" ht="15">
      <c r="BL419"/>
    </row>
    <row r="420" ht="15">
      <c r="BL420"/>
    </row>
    <row r="421" ht="15">
      <c r="BL421"/>
    </row>
    <row r="422" ht="15">
      <c r="BL422"/>
    </row>
    <row r="423" ht="15">
      <c r="BL423"/>
    </row>
    <row r="424" ht="15">
      <c r="BL424"/>
    </row>
    <row r="425" ht="15">
      <c r="BL425"/>
    </row>
    <row r="426" ht="15">
      <c r="BL426"/>
    </row>
    <row r="427" ht="15">
      <c r="BL427"/>
    </row>
    <row r="428" ht="15">
      <c r="BL428"/>
    </row>
    <row r="429" ht="15">
      <c r="BL429"/>
    </row>
    <row r="430" ht="15">
      <c r="BL430"/>
    </row>
    <row r="431" ht="15">
      <c r="BL431"/>
    </row>
    <row r="432" ht="15">
      <c r="BL432"/>
    </row>
    <row r="433" ht="15">
      <c r="BL433"/>
    </row>
    <row r="434" ht="15">
      <c r="BL434"/>
    </row>
    <row r="435" ht="15">
      <c r="BL435"/>
    </row>
    <row r="436" ht="15">
      <c r="BL436"/>
    </row>
    <row r="437" ht="15">
      <c r="BL437"/>
    </row>
    <row r="438" ht="15">
      <c r="BL438"/>
    </row>
    <row r="439" ht="15">
      <c r="BL439"/>
    </row>
    <row r="440" ht="15">
      <c r="BL440"/>
    </row>
    <row r="441" ht="15">
      <c r="BL441"/>
    </row>
    <row r="442" ht="15">
      <c r="BL442"/>
    </row>
    <row r="443" ht="15">
      <c r="BL443"/>
    </row>
    <row r="444" ht="15">
      <c r="BL444"/>
    </row>
    <row r="445" ht="15">
      <c r="BL445"/>
    </row>
    <row r="446" ht="15">
      <c r="BL446"/>
    </row>
    <row r="447" ht="15">
      <c r="BL447"/>
    </row>
    <row r="448" ht="15">
      <c r="BL448"/>
    </row>
    <row r="449" ht="15">
      <c r="BL449"/>
    </row>
    <row r="450" ht="15">
      <c r="BL450"/>
    </row>
    <row r="451" ht="15">
      <c r="BL451"/>
    </row>
    <row r="452" ht="15">
      <c r="BL452"/>
    </row>
    <row r="453" ht="15">
      <c r="BL453"/>
    </row>
    <row r="454" ht="15">
      <c r="BL454"/>
    </row>
    <row r="455" ht="15">
      <c r="BL455"/>
    </row>
    <row r="456" ht="15">
      <c r="BL456"/>
    </row>
    <row r="457" ht="15">
      <c r="BL457"/>
    </row>
    <row r="458" ht="15">
      <c r="BL458"/>
    </row>
    <row r="459" ht="15">
      <c r="BL459"/>
    </row>
    <row r="460" ht="15">
      <c r="BL460"/>
    </row>
    <row r="461" ht="15">
      <c r="BL461"/>
    </row>
    <row r="462" ht="15">
      <c r="BL462"/>
    </row>
    <row r="463" ht="15">
      <c r="BL463"/>
    </row>
    <row r="464" ht="15">
      <c r="BL464"/>
    </row>
    <row r="465" ht="15">
      <c r="BL465"/>
    </row>
    <row r="466" ht="15">
      <c r="BL466"/>
    </row>
    <row r="467" ht="15">
      <c r="BL467"/>
    </row>
    <row r="468" ht="15">
      <c r="BL468"/>
    </row>
    <row r="469" ht="15">
      <c r="BL469"/>
    </row>
    <row r="470" ht="15">
      <c r="BL470"/>
    </row>
    <row r="471" ht="15">
      <c r="BL471"/>
    </row>
    <row r="472" ht="15">
      <c r="BL472"/>
    </row>
    <row r="473" ht="15">
      <c r="BL473"/>
    </row>
    <row r="474" ht="15">
      <c r="BL474"/>
    </row>
    <row r="475" ht="15">
      <c r="BL475"/>
    </row>
    <row r="476" ht="15">
      <c r="BL476"/>
    </row>
    <row r="477" ht="15">
      <c r="BL477"/>
    </row>
    <row r="478" ht="15">
      <c r="BL478"/>
    </row>
    <row r="479" ht="15">
      <c r="BL479"/>
    </row>
    <row r="480" ht="15">
      <c r="BL480"/>
    </row>
    <row r="481" ht="15">
      <c r="BL481"/>
    </row>
    <row r="482" ht="15">
      <c r="BL482"/>
    </row>
    <row r="483" ht="15">
      <c r="BL483"/>
    </row>
    <row r="484" ht="15">
      <c r="BL484"/>
    </row>
    <row r="485" ht="15">
      <c r="BL485"/>
    </row>
    <row r="486" ht="15">
      <c r="BL486"/>
    </row>
    <row r="487" ht="15">
      <c r="BL487"/>
    </row>
    <row r="488" ht="15">
      <c r="BL488"/>
    </row>
    <row r="489" ht="15">
      <c r="BL489"/>
    </row>
    <row r="490" ht="15">
      <c r="BL490"/>
    </row>
    <row r="491" ht="15">
      <c r="BL491"/>
    </row>
    <row r="492" ht="15">
      <c r="BL492"/>
    </row>
    <row r="493" ht="15">
      <c r="BL493"/>
    </row>
    <row r="494" ht="15">
      <c r="BL494"/>
    </row>
    <row r="495" ht="15">
      <c r="BL495"/>
    </row>
    <row r="496" ht="15">
      <c r="BL496"/>
    </row>
    <row r="497" ht="15">
      <c r="BL497"/>
    </row>
    <row r="498" ht="15">
      <c r="BL498"/>
    </row>
    <row r="499" ht="15">
      <c r="BL499"/>
    </row>
    <row r="500" ht="15">
      <c r="BL500"/>
    </row>
    <row r="501" ht="15">
      <c r="BL501"/>
    </row>
    <row r="502" ht="15">
      <c r="BL502"/>
    </row>
    <row r="503" ht="15">
      <c r="BL503"/>
    </row>
    <row r="504" ht="15">
      <c r="BL504"/>
    </row>
    <row r="505" ht="15">
      <c r="BL505"/>
    </row>
    <row r="506" ht="15">
      <c r="BL506"/>
    </row>
    <row r="507" ht="15">
      <c r="BL507"/>
    </row>
    <row r="508" ht="15">
      <c r="BL508"/>
    </row>
    <row r="509" ht="15">
      <c r="BL509"/>
    </row>
    <row r="510" ht="15">
      <c r="BL510"/>
    </row>
    <row r="511" ht="15">
      <c r="BL511"/>
    </row>
    <row r="512" ht="15">
      <c r="BL512"/>
    </row>
    <row r="513" ht="15">
      <c r="BL513"/>
    </row>
    <row r="514" ht="15">
      <c r="BL514"/>
    </row>
    <row r="515" ht="15">
      <c r="BL515"/>
    </row>
    <row r="516" ht="15">
      <c r="BL516"/>
    </row>
    <row r="517" ht="15">
      <c r="BL517"/>
    </row>
    <row r="518" ht="15">
      <c r="BL518"/>
    </row>
    <row r="519" ht="15">
      <c r="BL519"/>
    </row>
    <row r="520" ht="15">
      <c r="BL520"/>
    </row>
    <row r="521" ht="15">
      <c r="BL521"/>
    </row>
    <row r="522" ht="15">
      <c r="BL522"/>
    </row>
    <row r="523" ht="15">
      <c r="BL523"/>
    </row>
    <row r="524" ht="15">
      <c r="BL524"/>
    </row>
    <row r="525" ht="15">
      <c r="BL525"/>
    </row>
    <row r="526" ht="15">
      <c r="BL526"/>
    </row>
    <row r="527" ht="15">
      <c r="BL527"/>
    </row>
    <row r="528" ht="15">
      <c r="BL528"/>
    </row>
    <row r="529" ht="15">
      <c r="BL529"/>
    </row>
    <row r="530" ht="15">
      <c r="BL530"/>
    </row>
    <row r="531" ht="15">
      <c r="BL531"/>
    </row>
    <row r="532" ht="15">
      <c r="BL532"/>
    </row>
    <row r="533" ht="15">
      <c r="BL533"/>
    </row>
    <row r="534" ht="15">
      <c r="BL534"/>
    </row>
    <row r="535" ht="15">
      <c r="BL535"/>
    </row>
    <row r="536" ht="15">
      <c r="BL536"/>
    </row>
    <row r="537" ht="15">
      <c r="BL537"/>
    </row>
    <row r="538" ht="15">
      <c r="BL538"/>
    </row>
    <row r="539" ht="15">
      <c r="BL539"/>
    </row>
    <row r="540" ht="15">
      <c r="BL540"/>
    </row>
    <row r="541" ht="15">
      <c r="BL541"/>
    </row>
    <row r="542" ht="15">
      <c r="BL542"/>
    </row>
    <row r="543" ht="15">
      <c r="BL543"/>
    </row>
    <row r="544" ht="15">
      <c r="BL544"/>
    </row>
    <row r="545" ht="15">
      <c r="BL545"/>
    </row>
    <row r="546" ht="15">
      <c r="BL546"/>
    </row>
    <row r="547" ht="15">
      <c r="BL547"/>
    </row>
    <row r="548" ht="15">
      <c r="BL548"/>
    </row>
    <row r="549" ht="15">
      <c r="BL549"/>
    </row>
    <row r="550" ht="15">
      <c r="BL550"/>
    </row>
    <row r="551" ht="15">
      <c r="BL551"/>
    </row>
    <row r="552" ht="15">
      <c r="BL552"/>
    </row>
    <row r="553" ht="15">
      <c r="BL553"/>
    </row>
    <row r="554" ht="15">
      <c r="BL554"/>
    </row>
    <row r="555" ht="15">
      <c r="BL555"/>
    </row>
    <row r="556" ht="15">
      <c r="BL556"/>
    </row>
    <row r="557" ht="15">
      <c r="BL557"/>
    </row>
    <row r="558" ht="15">
      <c r="BL558"/>
    </row>
    <row r="559" ht="15">
      <c r="BL559"/>
    </row>
    <row r="560" ht="15">
      <c r="BL560"/>
    </row>
    <row r="561" ht="15">
      <c r="BL561"/>
    </row>
    <row r="562" ht="15">
      <c r="BL562"/>
    </row>
    <row r="563" ht="15">
      <c r="BL563"/>
    </row>
    <row r="564" ht="15">
      <c r="BL564"/>
    </row>
    <row r="565" ht="15">
      <c r="BL565"/>
    </row>
    <row r="566" ht="15">
      <c r="BL566"/>
    </row>
    <row r="567" ht="15">
      <c r="BL567"/>
    </row>
    <row r="568" ht="15">
      <c r="BL568"/>
    </row>
    <row r="569" ht="15">
      <c r="BL569"/>
    </row>
    <row r="570" ht="15">
      <c r="BL570"/>
    </row>
    <row r="571" ht="15">
      <c r="BL571"/>
    </row>
    <row r="572" ht="15">
      <c r="BL572"/>
    </row>
    <row r="573" ht="15">
      <c r="BL573"/>
    </row>
    <row r="574" ht="15">
      <c r="BL574"/>
    </row>
    <row r="575" ht="15">
      <c r="BL575"/>
    </row>
    <row r="576" ht="15">
      <c r="BL576"/>
    </row>
    <row r="577" ht="15">
      <c r="BL577"/>
    </row>
    <row r="578" ht="15">
      <c r="BL578"/>
    </row>
    <row r="579" ht="15">
      <c r="BL579"/>
    </row>
    <row r="580" ht="15">
      <c r="BL580"/>
    </row>
    <row r="581" ht="15">
      <c r="BL581"/>
    </row>
    <row r="582" ht="15">
      <c r="BL582"/>
    </row>
    <row r="583" ht="15">
      <c r="BL583"/>
    </row>
    <row r="584" ht="15">
      <c r="BL584"/>
    </row>
    <row r="585" ht="15">
      <c r="BL585"/>
    </row>
    <row r="586" ht="15">
      <c r="BL586"/>
    </row>
    <row r="587" ht="15">
      <c r="BL587"/>
    </row>
    <row r="588" ht="15">
      <c r="BL588"/>
    </row>
    <row r="589" ht="15">
      <c r="BL589"/>
    </row>
    <row r="590" ht="15">
      <c r="BL590"/>
    </row>
    <row r="591" ht="15">
      <c r="BL591"/>
    </row>
    <row r="592" ht="15">
      <c r="BL592"/>
    </row>
    <row r="593" ht="15">
      <c r="BL593"/>
    </row>
    <row r="594" ht="15">
      <c r="BL594"/>
    </row>
    <row r="595" ht="15">
      <c r="BL595"/>
    </row>
    <row r="596" ht="15">
      <c r="BL596"/>
    </row>
    <row r="597" ht="15">
      <c r="BL597"/>
    </row>
    <row r="598" ht="15">
      <c r="BL598"/>
    </row>
    <row r="599" ht="15">
      <c r="BL599"/>
    </row>
    <row r="600" ht="15">
      <c r="BL600"/>
    </row>
    <row r="601" ht="15">
      <c r="BL601"/>
    </row>
    <row r="602" ht="15">
      <c r="BL602"/>
    </row>
    <row r="603" ht="15">
      <c r="BL603"/>
    </row>
    <row r="604" ht="15">
      <c r="BL604"/>
    </row>
    <row r="605" ht="15">
      <c r="BL605"/>
    </row>
    <row r="606" ht="15">
      <c r="BL606"/>
    </row>
    <row r="607" ht="15">
      <c r="BL607"/>
    </row>
  </sheetData>
  <sheetProtection/>
  <mergeCells count="70">
    <mergeCell ref="BJ3:BJ7"/>
    <mergeCell ref="BK3:BK7"/>
    <mergeCell ref="AC3:BC4"/>
    <mergeCell ref="BD3:BF4"/>
    <mergeCell ref="BG3:BG7"/>
    <mergeCell ref="BH3:BH7"/>
    <mergeCell ref="BI3:BI7"/>
    <mergeCell ref="AS49:AT49"/>
    <mergeCell ref="Q5:AB5"/>
    <mergeCell ref="O6:P6"/>
    <mergeCell ref="Q6:R6"/>
    <mergeCell ref="S6:T6"/>
    <mergeCell ref="U6:V6"/>
    <mergeCell ref="W6:X6"/>
    <mergeCell ref="Y6:Z6"/>
    <mergeCell ref="AM49:AN49"/>
    <mergeCell ref="AA6:AB6"/>
    <mergeCell ref="BA49:BB49"/>
    <mergeCell ref="BD49:BE49"/>
    <mergeCell ref="E6:F6"/>
    <mergeCell ref="G6:H6"/>
    <mergeCell ref="I6:J6"/>
    <mergeCell ref="AC5:AD6"/>
    <mergeCell ref="BC5:BC7"/>
    <mergeCell ref="AO49:AP49"/>
    <mergeCell ref="AQ49:AR49"/>
    <mergeCell ref="K6:L6"/>
    <mergeCell ref="A42:A47"/>
    <mergeCell ref="D42:D47"/>
    <mergeCell ref="BJ42:BJ47"/>
    <mergeCell ref="AU49:AV49"/>
    <mergeCell ref="AW49:AX49"/>
    <mergeCell ref="AY49:AZ49"/>
    <mergeCell ref="AE49:AF49"/>
    <mergeCell ref="AG49:AH49"/>
    <mergeCell ref="AI49:AJ49"/>
    <mergeCell ref="AK49:AL49"/>
    <mergeCell ref="A31:A36"/>
    <mergeCell ref="D31:D36"/>
    <mergeCell ref="BJ31:BJ36"/>
    <mergeCell ref="A37:A41"/>
    <mergeCell ref="D37:D41"/>
    <mergeCell ref="BJ37:BJ41"/>
    <mergeCell ref="BJ18:BJ19"/>
    <mergeCell ref="A21:A22"/>
    <mergeCell ref="D21:D22"/>
    <mergeCell ref="BJ21:BJ22"/>
    <mergeCell ref="A23:A28"/>
    <mergeCell ref="D23:D28"/>
    <mergeCell ref="BJ23:BJ28"/>
    <mergeCell ref="E5:P5"/>
    <mergeCell ref="A8:A10"/>
    <mergeCell ref="D8:D10"/>
    <mergeCell ref="A48:C48"/>
    <mergeCell ref="BJ8:BJ10"/>
    <mergeCell ref="A11:A17"/>
    <mergeCell ref="D11:D17"/>
    <mergeCell ref="BJ11:BJ17"/>
    <mergeCell ref="A18:A19"/>
    <mergeCell ref="D18:D19"/>
    <mergeCell ref="A1:BK1"/>
    <mergeCell ref="A3:A7"/>
    <mergeCell ref="B3:B7"/>
    <mergeCell ref="C3:C7"/>
    <mergeCell ref="D3:D7"/>
    <mergeCell ref="E3:G4"/>
    <mergeCell ref="BD5:BD7"/>
    <mergeCell ref="BE5:BE7"/>
    <mergeCell ref="BF5:BF7"/>
    <mergeCell ref="M6:N6"/>
  </mergeCells>
  <printOptions horizontalCentered="1"/>
  <pageMargins left="0.2" right="0.25" top="0.25" bottom="0.25" header="0.05" footer="0.0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HKU Libraries</dc:creator>
  <cp:keywords/>
  <dc:description/>
  <cp:lastModifiedBy>HKU Libraries</cp:lastModifiedBy>
  <cp:lastPrinted>2010-07-14T02:59:43Z</cp:lastPrinted>
  <dcterms:created xsi:type="dcterms:W3CDTF">2008-10-22T00:57:06Z</dcterms:created>
  <dcterms:modified xsi:type="dcterms:W3CDTF">2015-08-28T03:57:13Z</dcterms:modified>
  <cp:category/>
  <cp:version/>
  <cp:contentType/>
  <cp:contentStatus/>
</cp:coreProperties>
</file>